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Dropbox\Observatorio Internacional\"/>
    </mc:Choice>
  </mc:AlternateContent>
  <xr:revisionPtr revIDLastSave="0" documentId="13_ncr:1_{984691E4-8585-46F0-833B-F9B20F928A83}" xr6:coauthVersionLast="41" xr6:coauthVersionMax="45" xr10:uidLastSave="{00000000-0000-0000-0000-000000000000}"/>
  <bookViews>
    <workbookView xWindow="-103" yWindow="-103" windowWidth="16663" windowHeight="9017" xr2:uid="{A58326EC-79B5-4925-A06D-E94CCCA3CE85}"/>
  </bookViews>
  <sheets>
    <sheet name="Form" sheetId="1" r:id="rId1"/>
    <sheet name="Data" sheetId="2" state="hidden" r:id="rId2"/>
    <sheet name="Tablas" sheetId="3" state="hidden"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9" i="2" l="1"/>
  <c r="H38" i="2"/>
  <c r="J39" i="2"/>
  <c r="P39" i="2"/>
  <c r="Q39" i="2"/>
  <c r="N446" i="1"/>
  <c r="N39" i="2"/>
  <c r="O39" i="2"/>
  <c r="N445" i="1"/>
  <c r="L39" i="2"/>
  <c r="M39" i="2"/>
  <c r="N444" i="1"/>
  <c r="I39" i="2"/>
  <c r="I37" i="2"/>
  <c r="I38" i="2"/>
  <c r="L455" i="1"/>
  <c r="Q446" i="1"/>
  <c r="Q445" i="1"/>
  <c r="Q444" i="1"/>
  <c r="G37" i="2"/>
  <c r="B25" i="3"/>
  <c r="E25" i="3"/>
  <c r="D25" i="3"/>
  <c r="C25" i="3"/>
  <c r="F25" i="3"/>
  <c r="E455" i="1"/>
  <c r="G455" i="1"/>
  <c r="H37" i="2"/>
  <c r="B9" i="3"/>
  <c r="H9" i="3"/>
  <c r="F9" i="3"/>
  <c r="E9" i="3"/>
  <c r="K39" i="2"/>
  <c r="I455" i="1"/>
  <c r="H17" i="2"/>
  <c r="I17" i="2"/>
  <c r="H45" i="2"/>
  <c r="G45" i="2"/>
  <c r="H30" i="2"/>
  <c r="H31" i="2"/>
  <c r="H34" i="2"/>
  <c r="H36" i="2"/>
  <c r="H29" i="2"/>
  <c r="H32" i="2"/>
  <c r="H33" i="2"/>
  <c r="H35" i="2"/>
  <c r="G29" i="2"/>
  <c r="H10" i="2"/>
  <c r="H11" i="2"/>
  <c r="H13" i="2"/>
  <c r="H9" i="2"/>
  <c r="H8" i="2"/>
  <c r="H12" i="2"/>
  <c r="H14" i="2"/>
  <c r="G8" i="2"/>
  <c r="H25" i="2"/>
  <c r="H26" i="2"/>
  <c r="H27" i="2"/>
  <c r="H28" i="2"/>
  <c r="H23" i="2"/>
  <c r="H24" i="2"/>
  <c r="G23" i="2"/>
  <c r="H22" i="2"/>
  <c r="H19" i="2"/>
  <c r="H20" i="2"/>
  <c r="H21" i="2"/>
  <c r="G19" i="2"/>
  <c r="H41" i="2"/>
  <c r="H40" i="2"/>
  <c r="G40" i="2"/>
  <c r="H4" i="2"/>
  <c r="I4" i="2"/>
  <c r="H3" i="2"/>
  <c r="I3" i="2"/>
  <c r="H2" i="2"/>
  <c r="I2" i="2"/>
  <c r="L114" i="1"/>
  <c r="J4" i="2"/>
  <c r="O4" i="2"/>
  <c r="Q104" i="1"/>
  <c r="G2" i="2"/>
  <c r="B18" i="3"/>
  <c r="E18" i="3"/>
  <c r="H7" i="2"/>
  <c r="I7" i="2"/>
  <c r="H5" i="2"/>
  <c r="I5" i="2"/>
  <c r="H6" i="2"/>
  <c r="I6" i="2"/>
  <c r="L155" i="1"/>
  <c r="J7" i="2"/>
  <c r="O7" i="2"/>
  <c r="Q139" i="1"/>
  <c r="G5" i="2"/>
  <c r="B19" i="3"/>
  <c r="E19" i="3"/>
  <c r="I8" i="2"/>
  <c r="I9" i="2"/>
  <c r="I10" i="2"/>
  <c r="I11" i="2"/>
  <c r="I12" i="2"/>
  <c r="I13" i="2"/>
  <c r="I14" i="2"/>
  <c r="L190" i="1"/>
  <c r="J14" i="2"/>
  <c r="F13" i="3"/>
  <c r="O14" i="2"/>
  <c r="Q180" i="1"/>
  <c r="B20" i="3"/>
  <c r="E20" i="3"/>
  <c r="H15" i="2"/>
  <c r="H16" i="2"/>
  <c r="H18" i="2"/>
  <c r="G15" i="2"/>
  <c r="B21" i="3"/>
  <c r="I15" i="2"/>
  <c r="I16" i="2"/>
  <c r="I18" i="2"/>
  <c r="L249" i="1"/>
  <c r="J18" i="2"/>
  <c r="F10" i="3"/>
  <c r="O18" i="2"/>
  <c r="Q235" i="1"/>
  <c r="E21" i="3"/>
  <c r="B22" i="3"/>
  <c r="I19" i="2"/>
  <c r="I21" i="2"/>
  <c r="I22" i="2"/>
  <c r="I20" i="2"/>
  <c r="L293" i="1"/>
  <c r="J22" i="2"/>
  <c r="O22" i="2"/>
  <c r="Q279" i="1"/>
  <c r="E22" i="3"/>
  <c r="B23" i="3"/>
  <c r="I23" i="2"/>
  <c r="I28" i="2"/>
  <c r="I27" i="2"/>
  <c r="I26" i="2"/>
  <c r="I25" i="2"/>
  <c r="I24" i="2"/>
  <c r="L340" i="1"/>
  <c r="J28" i="2"/>
  <c r="O28" i="2"/>
  <c r="Q326" i="1"/>
  <c r="E23" i="3"/>
  <c r="B24" i="3"/>
  <c r="I30" i="2"/>
  <c r="I31" i="2"/>
  <c r="I34" i="2"/>
  <c r="I36" i="2"/>
  <c r="I35" i="2"/>
  <c r="I29" i="2"/>
  <c r="I33" i="2"/>
  <c r="I32" i="2"/>
  <c r="L396" i="1"/>
  <c r="J36" i="2"/>
  <c r="F14" i="3"/>
  <c r="O36" i="2"/>
  <c r="Q382" i="1"/>
  <c r="E24" i="3"/>
  <c r="B26" i="3"/>
  <c r="I40" i="2"/>
  <c r="I41" i="2"/>
  <c r="L497" i="1"/>
  <c r="J41" i="2"/>
  <c r="F8" i="3"/>
  <c r="O41" i="2"/>
  <c r="Q483" i="1"/>
  <c r="E26" i="3"/>
  <c r="H42" i="2"/>
  <c r="I42" i="2"/>
  <c r="H43" i="2"/>
  <c r="I43" i="2"/>
  <c r="H44" i="2"/>
  <c r="I44" i="2"/>
  <c r="L526" i="1"/>
  <c r="J44" i="2"/>
  <c r="O44" i="2"/>
  <c r="Q517" i="1"/>
  <c r="G42" i="2"/>
  <c r="B27" i="3"/>
  <c r="E27" i="3"/>
  <c r="I45" i="2"/>
  <c r="L560" i="1"/>
  <c r="J45" i="2"/>
  <c r="O45" i="2"/>
  <c r="Q552" i="1"/>
  <c r="B28" i="3"/>
  <c r="E28" i="3"/>
  <c r="E29" i="3"/>
  <c r="P19" i="1"/>
  <c r="M4" i="2"/>
  <c r="P4" i="2"/>
  <c r="Q103" i="1"/>
  <c r="D18" i="3"/>
  <c r="M7" i="2"/>
  <c r="P7" i="2"/>
  <c r="Q138" i="1"/>
  <c r="D19" i="3"/>
  <c r="M14" i="2"/>
  <c r="P14" i="2"/>
  <c r="Q179" i="1"/>
  <c r="D20" i="3"/>
  <c r="M18" i="2"/>
  <c r="P18" i="2"/>
  <c r="Q234" i="1"/>
  <c r="D21" i="3"/>
  <c r="M22" i="2"/>
  <c r="P22" i="2"/>
  <c r="Q278" i="1"/>
  <c r="D22" i="3"/>
  <c r="M28" i="2"/>
  <c r="P28" i="2"/>
  <c r="Q325" i="1"/>
  <c r="D23" i="3"/>
  <c r="M36" i="2"/>
  <c r="P36" i="2"/>
  <c r="Q381" i="1"/>
  <c r="D24" i="3"/>
  <c r="M41" i="2"/>
  <c r="P41" i="2"/>
  <c r="Q482" i="1"/>
  <c r="D26" i="3"/>
  <c r="M44" i="2"/>
  <c r="P44" i="2"/>
  <c r="Q516" i="1"/>
  <c r="D27" i="3"/>
  <c r="M45" i="2"/>
  <c r="P45" i="2"/>
  <c r="Q551" i="1"/>
  <c r="D28" i="3"/>
  <c r="D29" i="3"/>
  <c r="P17" i="1"/>
  <c r="N4" i="2"/>
  <c r="Q102" i="1"/>
  <c r="C18" i="3"/>
  <c r="N7" i="2"/>
  <c r="Q137" i="1"/>
  <c r="C19" i="3"/>
  <c r="E13" i="3"/>
  <c r="N14" i="2"/>
  <c r="Q178" i="1"/>
  <c r="C20" i="3"/>
  <c r="E10" i="3"/>
  <c r="N18" i="2"/>
  <c r="Q233" i="1"/>
  <c r="C21" i="3"/>
  <c r="N22" i="2"/>
  <c r="Q277" i="1"/>
  <c r="C22" i="3"/>
  <c r="N28" i="2"/>
  <c r="Q324" i="1"/>
  <c r="C23" i="3"/>
  <c r="E14" i="3"/>
  <c r="N36" i="2"/>
  <c r="Q380" i="1"/>
  <c r="C24" i="3"/>
  <c r="E8" i="3"/>
  <c r="N41" i="2"/>
  <c r="Q481" i="1"/>
  <c r="C26" i="3"/>
  <c r="N44" i="2"/>
  <c r="Q515" i="1"/>
  <c r="C27" i="3"/>
  <c r="N45" i="2"/>
  <c r="Q550" i="1"/>
  <c r="C28" i="3"/>
  <c r="C29" i="3"/>
  <c r="P15" i="1"/>
  <c r="B13" i="3"/>
  <c r="H13" i="3"/>
  <c r="Q14" i="2"/>
  <c r="L14" i="2"/>
  <c r="B10" i="3"/>
  <c r="H10" i="3"/>
  <c r="Q18" i="2"/>
  <c r="L18" i="2"/>
  <c r="Q22" i="2"/>
  <c r="L22" i="2"/>
  <c r="Q28" i="2"/>
  <c r="L28" i="2"/>
  <c r="B14" i="3"/>
  <c r="H14" i="3"/>
  <c r="Q36" i="2"/>
  <c r="L36" i="2"/>
  <c r="B8" i="3"/>
  <c r="H8" i="3"/>
  <c r="Q41" i="2"/>
  <c r="L41" i="2"/>
  <c r="Q44" i="2"/>
  <c r="L44" i="2"/>
  <c r="Q45" i="2"/>
  <c r="L45" i="2"/>
  <c r="K45" i="2"/>
  <c r="K44" i="2"/>
  <c r="K41" i="2"/>
  <c r="K36" i="2"/>
  <c r="K28" i="2"/>
  <c r="K22" i="2"/>
  <c r="K18" i="2"/>
  <c r="K14" i="2"/>
  <c r="K7" i="2"/>
  <c r="Q7" i="2"/>
  <c r="L7" i="2"/>
  <c r="Q4" i="2"/>
  <c r="L4" i="2"/>
  <c r="K4" i="2"/>
  <c r="F19" i="3"/>
  <c r="F18" i="3"/>
  <c r="F20" i="3"/>
  <c r="F21" i="3"/>
  <c r="B29" i="3"/>
  <c r="F28" i="3"/>
  <c r="F27" i="3"/>
  <c r="F26" i="3"/>
  <c r="F24" i="3"/>
  <c r="F23" i="3"/>
  <c r="F22" i="3"/>
  <c r="A2" i="3"/>
  <c r="C2" i="3"/>
  <c r="E2" i="3"/>
  <c r="N25" i="1"/>
  <c r="D2" i="3"/>
  <c r="J25" i="1"/>
  <c r="G25" i="1"/>
  <c r="D25" i="1"/>
  <c r="E560" i="1"/>
  <c r="G560" i="1"/>
  <c r="N552" i="1"/>
  <c r="N551" i="1"/>
  <c r="N550" i="1"/>
  <c r="I560" i="1"/>
  <c r="E526" i="1"/>
  <c r="G526" i="1"/>
  <c r="N517" i="1"/>
  <c r="N516" i="1"/>
  <c r="N515" i="1"/>
  <c r="I526" i="1"/>
  <c r="E497" i="1"/>
  <c r="G497" i="1"/>
  <c r="N483" i="1"/>
  <c r="N482" i="1"/>
  <c r="N481" i="1"/>
  <c r="I497" i="1"/>
  <c r="E396" i="1"/>
  <c r="G396" i="1"/>
  <c r="N382" i="1"/>
  <c r="N381" i="1"/>
  <c r="N380" i="1"/>
  <c r="I396" i="1"/>
  <c r="E340" i="1"/>
  <c r="G340" i="1"/>
  <c r="N326" i="1"/>
  <c r="N325" i="1"/>
  <c r="N324" i="1"/>
  <c r="I340" i="1"/>
  <c r="E293" i="1"/>
  <c r="G293" i="1"/>
  <c r="N279" i="1"/>
  <c r="N278" i="1"/>
  <c r="N277" i="1"/>
  <c r="I293" i="1"/>
  <c r="E249" i="1"/>
  <c r="G249" i="1"/>
  <c r="N235" i="1"/>
  <c r="N234" i="1"/>
  <c r="N233" i="1"/>
  <c r="I249" i="1"/>
  <c r="E190" i="1"/>
  <c r="G190" i="1"/>
  <c r="N180" i="1"/>
  <c r="N179" i="1"/>
  <c r="N178" i="1"/>
  <c r="N137" i="1"/>
  <c r="N138" i="1"/>
  <c r="N139" i="1"/>
  <c r="E155" i="1"/>
  <c r="I190" i="1"/>
  <c r="G155" i="1"/>
  <c r="I155" i="1"/>
  <c r="N104" i="1"/>
  <c r="N103" i="1"/>
  <c r="N102" i="1"/>
  <c r="B12" i="3"/>
  <c r="H12" i="3"/>
  <c r="F12" i="3"/>
  <c r="E12" i="3"/>
  <c r="B11" i="3"/>
  <c r="H11" i="3"/>
  <c r="F11" i="3"/>
  <c r="E11" i="3"/>
  <c r="B7" i="3"/>
  <c r="H7" i="3"/>
  <c r="F7" i="3"/>
  <c r="E7" i="3"/>
  <c r="E114" i="1"/>
  <c r="G114" i="1"/>
  <c r="I1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Rafael Barba</author>
  </authors>
  <commentList>
    <comment ref="D1" authorId="0" shapeId="0" xr:uid="{BEFF7FD0-4381-4439-ABDE-EE12C196F2D8}">
      <text>
        <r>
          <rPr>
            <b/>
            <sz val="9"/>
            <color indexed="81"/>
            <rFont val="Tahoma"/>
            <family val="2"/>
          </rPr>
          <t>Rafael Barba:</t>
        </r>
        <r>
          <rPr>
            <sz val="9"/>
            <color indexed="81"/>
            <rFont val="Tahoma"/>
            <family val="2"/>
          </rPr>
          <t xml:space="preserve">
1-no 2-si, obligatoria
</t>
        </r>
      </text>
    </comment>
    <comment ref="E1" authorId="0" shapeId="0" xr:uid="{177E4872-5A70-4640-A9A9-A3BA88586ADB}">
      <text>
        <r>
          <rPr>
            <b/>
            <sz val="9"/>
            <color indexed="81"/>
            <rFont val="Tahoma"/>
            <family val="2"/>
          </rPr>
          <t>Rafael Barba:</t>
        </r>
        <r>
          <rPr>
            <sz val="9"/>
            <color indexed="81"/>
            <rFont val="Tahoma"/>
            <family val="2"/>
          </rPr>
          <t xml:space="preserve">
1-no, 2.si en parte, 3 si muy bien
</t>
        </r>
      </text>
    </comment>
    <comment ref="F1" authorId="0" shapeId="0" xr:uid="{BE1C671D-3BB5-42A3-9724-FD6F3D66B621}">
      <text>
        <r>
          <rPr>
            <b/>
            <sz val="9"/>
            <color indexed="81"/>
            <rFont val="Tahoma"/>
            <family val="2"/>
          </rPr>
          <t>Rafael Barba:</t>
        </r>
        <r>
          <rPr>
            <sz val="9"/>
            <color indexed="81"/>
            <rFont val="Tahoma"/>
            <family val="2"/>
          </rPr>
          <t xml:space="preserve">
Es optativo el criterio 0-no 1-si
</t>
        </r>
      </text>
    </comment>
    <comment ref="G1" authorId="0" shapeId="0" xr:uid="{C3CCA208-71DA-4BDE-BE91-167071D3C004}">
      <text>
        <r>
          <rPr>
            <b/>
            <sz val="9"/>
            <color indexed="81"/>
            <rFont val="Tahoma"/>
            <family val="2"/>
          </rPr>
          <t xml:space="preserve">Rafael Barba Cuantoss Se conteatron preguntas de este criterio 1.si 0 no
</t>
        </r>
      </text>
    </comment>
  </commentList>
</comments>
</file>

<file path=xl/sharedStrings.xml><?xml version="1.0" encoding="utf-8"?>
<sst xmlns="http://schemas.openxmlformats.org/spreadsheetml/2006/main" count="349" uniqueCount="145">
  <si>
    <t>Observatorio Internacional de las Familias y de la Política Familiar</t>
  </si>
  <si>
    <t>Guía para el análisis de la perspectiva de familia en las políticas públicas</t>
  </si>
  <si>
    <t>Responsables del análisis:</t>
  </si>
  <si>
    <t>Adscripción institucional:</t>
  </si>
  <si>
    <t>Fecha:</t>
  </si>
  <si>
    <t>Correo-E:</t>
  </si>
  <si>
    <t>País</t>
  </si>
  <si>
    <t>Política pública (ley, norma o programa)</t>
  </si>
  <si>
    <t>México</t>
  </si>
  <si>
    <t>Suma de las calificaciones</t>
  </si>
  <si>
    <t>Criterio</t>
  </si>
  <si>
    <t>Criterios</t>
  </si>
  <si>
    <t>Total</t>
  </si>
  <si>
    <t>Obligatorios</t>
  </si>
  <si>
    <t>Optativos</t>
  </si>
  <si>
    <t>Objetivo general de la política</t>
  </si>
  <si>
    <t>Instituciones responsables</t>
  </si>
  <si>
    <t>Año de inicio de la política</t>
  </si>
  <si>
    <t>Web</t>
  </si>
  <si>
    <t>Cobertura social y territorial</t>
  </si>
  <si>
    <t>Agradecimientos</t>
  </si>
  <si>
    <t>El Observatorio Internacional de las Familias y de la Política Familiar agradece al Family Impact Institute, y en especial a la doctora Theodora Ooms, su trabajo pionero en el campo de la investigación y evaluación de las políticas públicas en el desarrollo de las familias. Consideramos nuestro trabajo como una aplicación y desarrollo de sus notables aportaciones en el tema.(1)</t>
  </si>
  <si>
    <t>Derechos de autor</t>
  </si>
  <si>
    <t>Seleccionados</t>
  </si>
  <si>
    <t>Pregunta</t>
  </si>
  <si>
    <t>Seleccionada</t>
  </si>
  <si>
    <t>Respuesta</t>
  </si>
  <si>
    <t>Resp</t>
  </si>
  <si>
    <t>Optativo</t>
  </si>
  <si>
    <t>Criterio 1. Calidad de las fuentes de información.</t>
  </si>
  <si>
    <t>Obligatorio</t>
  </si>
  <si>
    <t xml:space="preserve">Las políticas públicas (leyes, normas o programas) que tienen incidencia implícita o explícita en la vida familiar, deben fundamentarse en información empírica que permita dar cuenta de la cobertura social de los temas atendidos y de su impacto en el bienestar de la población. La información puede ser  de carácter censal o basada en encuestas estadísticas representativas. </t>
  </si>
  <si>
    <t>Indicadores generales del criterio</t>
  </si>
  <si>
    <t>Variables a evaluar</t>
  </si>
  <si>
    <t>Variables no evaluadas</t>
  </si>
  <si>
    <t>Valor máximo</t>
  </si>
  <si>
    <t>Calificación del criterio</t>
  </si>
  <si>
    <t>Selección</t>
  </si>
  <si>
    <t>Obligatoria</t>
  </si>
  <si>
    <t>Variable</t>
  </si>
  <si>
    <t>1.1. ¿Se presenta información del tema, sea de tipo censal o estadístico, que permite conocer la incidencia en el país de la problemática que se busca atender?</t>
  </si>
  <si>
    <t xml:space="preserve">1.2. ¿La información estadística o censal está actualizada en función del tema específico que se atiende? </t>
  </si>
  <si>
    <t xml:space="preserve">1.3. ¿La información estadística o censal hace referencia a las principales estructuras de organización de las familias de acuerdo con el tema que se atiende? </t>
  </si>
  <si>
    <t>Calificación</t>
  </si>
  <si>
    <t>Vale Crit</t>
  </si>
  <si>
    <t>Vale preg</t>
  </si>
  <si>
    <t>Num preguntas</t>
  </si>
  <si>
    <t>Preguntas</t>
  </si>
  <si>
    <t>Maximo</t>
  </si>
  <si>
    <t>BAJO</t>
  </si>
  <si>
    <t>MEDIO</t>
  </si>
  <si>
    <t>ALTO</t>
  </si>
  <si>
    <t>Criterio 2. Perspectiva de las estructuras de familia.</t>
  </si>
  <si>
    <t>Obligatorio y optativo</t>
  </si>
  <si>
    <t>2.1. ¿La política pública consideran a la población objetivo como individuos preferentemente aislados, o bien, toman en cuenta la realidad familiar donde se adscriben en la vida cotidiana?</t>
  </si>
  <si>
    <t>2.2. ¿En la fundamentación del tema que se atiende, la política pública considera las principales estructuras de familia que suelen estar presentes?</t>
  </si>
  <si>
    <t>2.3. ¿Las acciones que se promueven atienden a los principales tipos de familia involucrados en el tema?</t>
  </si>
  <si>
    <t>3.1. ¿La política pública toma en cuenta el ciclo de desarrollo de las familias?</t>
  </si>
  <si>
    <t>En caso de no aplicarse el criterio, exponer las razones:</t>
  </si>
  <si>
    <t>5.1. En situaciones sociales estresantes (p. ej., desastres naturales, experiencias de violencia intra o extra familiares, pobreza extrema, fallecimiento de miembros de la familia, etc.), ¿la política ayuda a la familia a recuperar o mantener sus rutinas cotidianas?</t>
  </si>
  <si>
    <t>5.2. ¿Reconoce que los cambios importantes en las estructuras familiares (p.ej., por divorcio, fallecimiento de alguno de los padres, nuevas nupcias, etc.), son procesos que tienen consecuencias importantes en las actividades cotidianas de sus miembros integrantes y requieren, por lo tanto, estrategias de apoyo y atención con un tiempo de duración suficiente?</t>
  </si>
  <si>
    <t>6.4. ¿Se utilizan instrumentos educativos que fortalecen las habilidades de las familias para atender de manera autónoma su problemática (por ejemplo, para mejorar la calidad de las relaciones de pareja, para ampliar las habilidades de los padres en la educación de los hijos, para disminuir la violencia intra-familiar, etc.)?</t>
  </si>
  <si>
    <t xml:space="preserve">6.1. ¿Ayuda a las familias a fortalecer sus propias capacidades de desarrollo? Esto es, de acuerdo con el tema que se trate, ¿involucra a las parejas y a los demás miembros de la familia en la solución de los problemas? </t>
  </si>
  <si>
    <t xml:space="preserve">6.2. ¿Proporciona información completa y una variedad de opciones a las familias, según el tema específico de la política pública? </t>
  </si>
  <si>
    <t xml:space="preserve">6.3. ¿Ayuda a las familias a manejar o evitar problemas antes de que se conviertan en crisis serias o en situaciones crónicas que erosionan su estructura y funcionamiento? </t>
  </si>
  <si>
    <t>6.6. ¿Reconoce e intenta abordar las causas de los problemas, en lugar de centrarse únicamente en los síntomas que se presentan (por ejemplo, causas económicas, institucionales, políticas, sociales y psicológicas)?</t>
  </si>
  <si>
    <t xml:space="preserve">7.1. ¿La política pública se adscribe claramente en algún ámbito asistencial, de desarrollo o de carácter mixto? </t>
  </si>
  <si>
    <t>7.2. Cuando es el caso, ¿el programa contempla la metodología para transitar progresivamente de la fase asistencial a la fase de desarrollo; es decir, para que la familia no dependa permanentemente del programa de ayuda asistencial?</t>
  </si>
  <si>
    <t>7.3. Cuando es el caso, ¿el programa contempla la metodología para concluir la aplicación de los programas de desarrollo o de carácter mixto, es decir, para que la familia no dependa permanentemente de la ayuda brindada por el programa público?</t>
  </si>
  <si>
    <t>7.4. ¿Capacita a los funcionarios públicos para que respondan de la mejor manera, en el ámbito de su profesión, a la problemática familiar que se busca atender?</t>
  </si>
  <si>
    <t>7.5. ¿Capacita y alienta a los profesionales a trabajar en colaboración con las familias, permitiendo que las familias tomen sus propias decisiones (dentro de los límites de la ley) y respetando lo que ellas elijan?</t>
  </si>
  <si>
    <t>7.6. ¿Proporciona directrices claras y razonables para que las personas que no son de la familia puedan intervenir y tomar decisiones en nombre de la familia (por ejemplo, para la separación de un niño o adulto de la familia)?</t>
  </si>
  <si>
    <t>7.7. ¿Permite que los programas tengan opciones flexibles y que las familias puedan disponer fácilmente de ellas?</t>
  </si>
  <si>
    <t>Una política pública con perspectiva de familia debe brindar, a las nuevas generaciones, conocimientos y habilidades que les faciliten construir tanto mejores relaciones de pareja y de matrimonio como mejores familias.</t>
  </si>
  <si>
    <t>Fuentes:</t>
  </si>
  <si>
    <t>Resultados</t>
  </si>
  <si>
    <t>Rojo</t>
  </si>
  <si>
    <t>Amarillo</t>
  </si>
  <si>
    <t>Verde</t>
  </si>
  <si>
    <t>Valor</t>
  </si>
  <si>
    <t>Activo</t>
  </si>
  <si>
    <t>Tipo de criterio</t>
  </si>
  <si>
    <t>5.3. ¿La política permite equilibrar de mejor manera la distribución del tiempo entre la familia y el trabajo?</t>
  </si>
  <si>
    <t xml:space="preserve">5.4. ¿Equilibra el bienestar de cada miembro de la familia con los derechos y deberes de los demás miembros del núcleo familiar? </t>
  </si>
  <si>
    <t>Optativos seleccionados</t>
  </si>
  <si>
    <t>Las políticas de familia deben ser acompañadas de estrategias de divulgación para que un público mayor las conozca, las acepte y las apoye.</t>
  </si>
  <si>
    <t xml:space="preserve">En el nivel bajo :   </t>
  </si>
  <si>
    <t xml:space="preserve">En el nivel medio :   </t>
  </si>
  <si>
    <t xml:space="preserve">En el nivel alto :   </t>
  </si>
  <si>
    <t>El contenido de esta guía cuenta con derechos de autor, pero puede ser reproducido y modificado de manera totalmente libre por las personas y grupos interesados en el tema. Agradeceremos las referencias que se hagan a nuestro trabajo.</t>
  </si>
  <si>
    <t xml:space="preserve"> </t>
  </si>
  <si>
    <t>Gráfico de la calificación del criterio</t>
  </si>
  <si>
    <t>Presentación</t>
  </si>
  <si>
    <t>Presentación de la guía</t>
  </si>
  <si>
    <r>
      <t xml:space="preserve">Sin embargo, en América Latina y el Caribe, como en casi todos los países del mundo, </t>
    </r>
    <r>
      <rPr>
        <i/>
        <sz val="11"/>
        <color theme="1"/>
        <rFont val="Calibri"/>
        <family val="2"/>
        <scheme val="minor"/>
      </rPr>
      <t>se carece de una política pública que de manera sustantiva esté encaminada a mejorar el desarrollo de las familias en cuanto grupos sociales</t>
    </r>
    <r>
      <rPr>
        <sz val="11"/>
        <color theme="1"/>
        <rFont val="Calibri"/>
        <family val="2"/>
        <scheme val="minor"/>
      </rPr>
      <t>. Lo que domina es la consideración de los problemas sociales como atributos de individuos aislados (políticas de jóvenes, de adultos mayores, de mujeres, etc.), o bien, como característica de grupos económicos específicos (población pobre, población marginada, sindicatos, etc.).</t>
    </r>
  </si>
  <si>
    <t>Explicación de la calificación de la variable</t>
  </si>
  <si>
    <r>
      <t xml:space="preserve">(1) Karen Bogenschneider, Olivia Little, Theodora Ooms, Sara Benning, and Karen Cadigan (2012). </t>
    </r>
    <r>
      <rPr>
        <i/>
        <sz val="11"/>
        <color theme="1"/>
        <rFont val="Calibri"/>
        <family val="2"/>
        <scheme val="minor"/>
      </rPr>
      <t>The famili impact handbook.</t>
    </r>
    <r>
      <rPr>
        <sz val="11"/>
        <color theme="1"/>
        <rFont val="Calibri"/>
        <family val="2"/>
        <scheme val="minor"/>
      </rPr>
      <t xml:space="preserve"> Madison: The Family Impact Institute.</t>
    </r>
  </si>
  <si>
    <t>La política pública debe contar con un sistema de información que permita la evaluación eficaz de su implementación.</t>
  </si>
  <si>
    <t>Criterio 4. Perspectiva de la dinámica de funcionamiento de las familias. Parte II: Consideración de los roles socio-culturales en la vida de pareja entre hombre y mujer.</t>
  </si>
  <si>
    <t>Criterio 5. Perspectiva de la dinámica de funcionamiento de las familias. Parte III. Estabilidad familiar.</t>
  </si>
  <si>
    <t>(2) Observatorio Internacional de las Familias y de la Política Familiar, en www.familyobservatory.org</t>
  </si>
  <si>
    <t>Las políticas públicas deben considerar las principales estructuras de organización de las familias relacionadas con el tema que se atiende. Lo anterior, porque influyen de manera importante tanto en el origen de una gran cantidad de problemas sociales y de comportamiento, como en las estrategias que necesitan aplicarse para mitigarlos o solucionarlos.</t>
  </si>
  <si>
    <t>Las políticas públicas deben alentar y reforzar las actividades cotidianas que realizan las familias en su vida diaria (p.ej., alimentación de sus miembros, asistencia a la escuela de los menores de edad, convivencia familiar, etc.), en la medida en que facilitan el mejor desarrollo de sus integrantes.</t>
  </si>
  <si>
    <t>Para lograr lo anterior, es fundamental la distinción entre tres tipos de políticas públicas para las familias: a) Políticas públicas de índole asistencial, especializadas en la atención de problemas inmediatos y/o de corto plazo (p.ej., desastres naturales, pobreza extrema, situaciones de violencia grave, situaciones de enfermedad, etc.); b) Políticas públicas de desarrollo, especializadas en fortalecer las capacidades de las familias para participar activamente en la gestión de su propio bienestar; y c) Políticas públicas de índole mixto, que combinan las dos modalidades anteriores.</t>
  </si>
  <si>
    <t xml:space="preserve">La participación de los funcionarios e instituciones públicas debe guiarse por dos principios fundamentales: 1) Brindar apoyo eficaz y eficiente a las necesidades y demandas de las familias; y 2) Ejercer el trabajo de manera subsidiaria. </t>
  </si>
  <si>
    <r>
      <t xml:space="preserve">De acuerdo con la Encuesta Mundial de Valores, levantada de 2010 a 2014 (www.worldvaluesurvey.org), la familia es la institución socio-cultural mejor evaluada por la población de los 60 países entrevistados: 91% la considera "muy importante". Un porcentaje bastante mayor al arrojado </t>
    </r>
    <r>
      <rPr>
        <sz val="11"/>
        <color theme="1"/>
        <rFont val="Calibri"/>
        <family val="2"/>
      </rPr>
      <t>—</t>
    </r>
    <r>
      <rPr>
        <sz val="11"/>
        <color theme="1"/>
        <rFont val="Calibri"/>
        <family val="2"/>
        <scheme val="minor"/>
      </rPr>
      <t>en el mismo sentido— en los demás temas analizados: trabajo (61.7%), religión (49.8%), amigos (46.3%), tiempo libre (36.3%) y política (14.9%).</t>
    </r>
  </si>
  <si>
    <t xml:space="preserve">La Guía para el Análisis de la Perspectiva de Familia en las Políticas Públicas es una herramienta que busca ayudar a subsanar la carencia antes mencionada. Está fundamentada en las evaluación de 589 publicaciones académicas realizadas en 16 países democráticos, a saber: Alemania, Australia, Brasil, Canadá, Chile, Colombia, Corea del Sur, España, Estados Unidos de América, Holanda, Japón, México, Noruega, Nueva Zelanda, Perú y Reino Unido de la Gran Bretaña. </t>
  </si>
  <si>
    <t>Criterio 3. Perspectiva de la dinámica de funcionamiento de las familias. Parte I: Vínculos entre padre e hijos.</t>
  </si>
  <si>
    <r>
      <t xml:space="preserve">4.1. En el origen de los problemas que se atienden, ¿la política pública analiza los </t>
    </r>
    <r>
      <rPr>
        <i/>
        <sz val="11"/>
        <color theme="1"/>
        <rFont val="Calibri"/>
        <family val="2"/>
        <scheme val="minor"/>
      </rPr>
      <t>roles socio-culturales que han jugado</t>
    </r>
    <r>
      <rPr>
        <sz val="11"/>
        <color theme="1"/>
        <rFont val="Calibri"/>
        <family val="2"/>
        <scheme val="minor"/>
      </rPr>
      <t>, en su vida de pareja, el hombre y la mujer que están o estuvieron al frente de la familia?</t>
    </r>
  </si>
  <si>
    <r>
      <t xml:space="preserve">4.2. En el origen de los problemas que se antienden, ¿la política pública analiza la calidad de los </t>
    </r>
    <r>
      <rPr>
        <i/>
        <sz val="11"/>
        <color theme="1"/>
        <rFont val="Calibri"/>
        <family val="2"/>
        <scheme val="minor"/>
      </rPr>
      <t>proceso de comunicación que han desarrollado</t>
    </r>
    <r>
      <rPr>
        <sz val="11"/>
        <color theme="1"/>
        <rFont val="Calibri"/>
        <family val="2"/>
        <scheme val="minor"/>
      </rPr>
      <t>, en su vida de pareja, el hombre y la mujer que están o estuvieron al frente de la familia?</t>
    </r>
  </si>
  <si>
    <r>
      <t xml:space="preserve">4.3. En la definición de las soluciones que se propone aplicar, ¿la política pública toma en cuenta </t>
    </r>
    <r>
      <rPr>
        <i/>
        <sz val="11"/>
        <color theme="1"/>
        <rFont val="Calibri"/>
        <family val="2"/>
        <scheme val="minor"/>
      </rPr>
      <t>los roles socio-culturales que jugarían</t>
    </r>
    <r>
      <rPr>
        <sz val="11"/>
        <color theme="1"/>
        <rFont val="Calibri"/>
        <family val="2"/>
        <scheme val="minor"/>
      </rPr>
      <t>, en su vida de pareja, el hombre y la mujer que están al frente de la familia?</t>
    </r>
  </si>
  <si>
    <t>La política pública debe considerar las dinámicas de funcionamiento de las relaciones de pareja entre hombre y mujer, esto es, los roles socio- culturales que ejercen y sus procesos de comunicación. Lo anterior tanto en el origen de los problemas como en las soluciones que se implementen.</t>
  </si>
  <si>
    <t>de las instituciones públicas</t>
  </si>
  <si>
    <t xml:space="preserve">Criterio 7. Perspectiva de la responsabilidad subsidiaria </t>
  </si>
  <si>
    <t>7.8. ¿La política pública necesita la participación de distintas instituciones o dependencias gubernamentales, y define de manera clara sus ámbitos de competencia y sus estrategias de coordinación?</t>
  </si>
  <si>
    <t xml:space="preserve">6.5. ¿Favorece relaciones sociales que son importantes para las vidas de las familias (p.ej., apoyo de la familia ampliada, colaboración de amigos, apoyo del voluntariado o de organizaciones religiosas)? </t>
  </si>
  <si>
    <r>
      <t xml:space="preserve">4.4. En la definición de las soluciones que se propone aplicar, ¿la política pública </t>
    </r>
    <r>
      <rPr>
        <i/>
        <sz val="11"/>
        <color theme="1"/>
        <rFont val="Calibri"/>
        <family val="2"/>
        <scheme val="minor"/>
      </rPr>
      <t>promueve cambios en los procesos de comunicación</t>
    </r>
    <r>
      <rPr>
        <sz val="11"/>
        <color theme="1"/>
        <rFont val="Calibri"/>
        <family val="2"/>
        <scheme val="minor"/>
      </rPr>
      <t xml:space="preserve"> para mejorar la vida de las parejas que están al frente de la familia?</t>
    </r>
  </si>
  <si>
    <t>Las políticas públicas deben fortalecer las capacidades de las familias de dirigir de manera autónoma su propio desarrollo (entre otros aspectos, las relaciones de pareja, la economía familiar, la determinación de la fecundidad, la educación de los hijos y el cuidado de sus integrantes).</t>
  </si>
  <si>
    <t xml:space="preserve"> Criterio 6. Perspectiva de la dinámica de funcionamiento de las familias. Parte IV. Autonomía y responsabilidad familiares.</t>
  </si>
  <si>
    <t>Estrategia Nacional para la Prevención del Embarazo Adolescente</t>
  </si>
  <si>
    <t>Criterio 9. Perspectiva en favor de las nuevas generaciones.</t>
  </si>
  <si>
    <t>9.1. En el tema que se atiende, ¿se ofrecen programas educativos que brinden a los jóvenes los conocimientos y habilidades que se necesitan para construir mejores relaciones de pareja entre hombre y mujer?</t>
  </si>
  <si>
    <t>9.2. En el tema que se atiende, ¿se ofrecen programas educativos a los jóvenes que les permitan en el futuro un mejor ejercicio de la paternidad?</t>
  </si>
  <si>
    <t>Criterio 10. Evaluación cuantitativa de la política pública.</t>
  </si>
  <si>
    <t>10.1. ¿La política pública analizada cuenta con un registro de los beneficiarios del programa? El registro debe ser individualizado (respetando el anonimato de los beneficiados) y con datos de agregación a nivel geográfico (mínimamente, de acuerdo con las divisiones subnacionales del país).</t>
  </si>
  <si>
    <t>10.2. ¿La política pública cuenta con un registro cuantitativo del avance de la población beneficiada? Esto es, debe haber un registro que compare a la población objetivo original (criterio 1 de la guía), con la población atendida en un lapzo de tiempo determinado.</t>
  </si>
  <si>
    <t>10.3. ¿Los registros de la población beneficiada se actualizan anualmente, como mínimo?</t>
  </si>
  <si>
    <t>Criterio 11. Divulgación.</t>
  </si>
  <si>
    <t>11.1. ¿La política pública cuenta con un programa de difusión en los medios de comunicación o en las redes digitales que, a partir de su tema específico, invite al fortalecimiento de los vínculos de pareja entre hombre y mujer, o bien, al fortalecimiento del compromiso de los padres con los hijos?</t>
  </si>
  <si>
    <t>Criterio 8. Perspectiva del contexto socio-cultural</t>
  </si>
  <si>
    <t>8.1. La política pública debe considerar las características económicas más importantes de los hogares atendidos, en especial el acceso que tienen a distintos bienes privados y públicos (p.ej., monto de los ingresos monetarios y servicios urbanos en las viviendas.).</t>
  </si>
  <si>
    <t>8.2. La política pública debe tomar en cuenta el contexto territorial o tipo de asentamiento en el cual habitan las familias, esto es, la infraestructura urbana de los hogares y su contexto ecológico (p. ej., si los asentamientos son urbanos o rurales y la disponibilidad de infraestructura y servicios públicos como son las calles, los medios de transporte, las escuelas etc.).</t>
  </si>
  <si>
    <t>8.3. La política pública debe adaptarse a las tradiciones culturales de las familias, por ejemplo, comunidades indígenas, cultura popular urbana, tradiciones religiosas, etc.</t>
  </si>
  <si>
    <r>
      <t>3.2. En el análisis del tema que atiende la política familiar, ¿se considera la calidad de los</t>
    </r>
    <r>
      <rPr>
        <i/>
        <sz val="11"/>
        <rFont val="Calibri"/>
        <family val="2"/>
        <scheme val="minor"/>
      </rPr>
      <t xml:space="preserve"> vínculos de solidaridad</t>
    </r>
    <r>
      <rPr>
        <sz val="11"/>
        <rFont val="Calibri"/>
        <family val="2"/>
        <scheme val="minor"/>
      </rPr>
      <t xml:space="preserve"> (cohesión de los roles sociales) entre padres e hijos?</t>
    </r>
  </si>
  <si>
    <r>
      <t>3.3. En la implementación de la política familiar, ¿se incide en la calidad de los</t>
    </r>
    <r>
      <rPr>
        <i/>
        <sz val="11"/>
        <rFont val="Calibri"/>
        <family val="2"/>
        <scheme val="minor"/>
      </rPr>
      <t xml:space="preserve"> vínculos de solidaridad</t>
    </r>
    <r>
      <rPr>
        <sz val="11"/>
        <rFont val="Calibri"/>
        <family val="2"/>
        <scheme val="minor"/>
      </rPr>
      <t xml:space="preserve"> (cohesión de los roles sociales) entre padres e hijos?</t>
    </r>
  </si>
  <si>
    <t>3.7. ¿Se atiende a los miembros de la familia con necesidades especiales (p.ej., por motivos de edad, o bien, de índole cognitiva, emocional o física)?</t>
  </si>
  <si>
    <r>
      <t>3.4. En el análisis del tema que atiende la política familiar, ¿se considera la calidad de los</t>
    </r>
    <r>
      <rPr>
        <i/>
        <sz val="11"/>
        <color theme="1"/>
        <rFont val="Calibri"/>
        <family val="2"/>
        <scheme val="minor"/>
      </rPr>
      <t xml:space="preserve"> procesos de comunicación</t>
    </r>
    <r>
      <rPr>
        <sz val="11"/>
        <color theme="1"/>
        <rFont val="Calibri"/>
        <family val="2"/>
        <scheme val="minor"/>
      </rPr>
      <t xml:space="preserve"> entre padres e hijos?</t>
    </r>
  </si>
  <si>
    <r>
      <t>3.5. En la implementación de la política familiar, ¿se incide en la calidad de los</t>
    </r>
    <r>
      <rPr>
        <i/>
        <sz val="11"/>
        <color theme="1"/>
        <rFont val="Calibri"/>
        <family val="2"/>
        <scheme val="minor"/>
      </rPr>
      <t xml:space="preserve"> procesos de comunicación</t>
    </r>
    <r>
      <rPr>
        <sz val="11"/>
        <color theme="1"/>
        <rFont val="Calibri"/>
        <family val="2"/>
        <scheme val="minor"/>
      </rPr>
      <t xml:space="preserve"> entre padres e hijos?</t>
    </r>
  </si>
  <si>
    <t>3.6. De acuerdo con el tema de la política pública, ¿considera el rol que juega la familia ampliada (abuelos, tíos, etc.) tanto en el origen de los problemas como en su solución?</t>
  </si>
  <si>
    <t>La política pública debe considerar las dinámicas de funcionamiento de las familias, en específico sus ciclos de desarrollo y la calidad de las relaciones entre padres e hijos. De manera complementaria, es conveniente tomar en cuenta las funciones que cumple la familia ampliada y la atención de los miembros de la familia con necesidades especiales.</t>
  </si>
  <si>
    <t>La política pública, para ser efectiva en sus objetivos programáticos, necesita adaptarse a los distintos contexto socio culturales de las familias, en especial a los siguientes: 1) Condiciones económicas de las familias; 2) Contexto territorial; y 3) Contexto de tradiciones culturales.</t>
  </si>
  <si>
    <r>
      <t xml:space="preserve">La Guía es un trabajo colectivo de los académicos participantes en el Observatorio Internacional de las Familias y de la Política Pública, cuya fundamentación puede consultarse en la página </t>
    </r>
    <r>
      <rPr>
        <b/>
        <i/>
        <sz val="11"/>
        <color theme="1"/>
        <rFont val="Calibri"/>
        <family val="2"/>
        <scheme val="minor"/>
      </rPr>
      <t>www.familyobservatory.org</t>
    </r>
  </si>
  <si>
    <t>Resumen de la evaluación</t>
  </si>
  <si>
    <t>Versión 3.0. (enero 2020)</t>
  </si>
  <si>
    <t>Para los fines del análisis, se entenderá por estructura de familiar (o tipo familiar) “el vínculo de relaciones sociales que determina la dinámica y la organización de la vida familiar". Comprende cinco dimensiones principales: dinámicas de autoridad (preferentemente, familias encabezadas por una pareja de hombre y mujer, o bien, por jefas o jefes sin pareja); marco normativo de derechos y deberes (estado civil o marital); parentalidad (vínculos de consanguinidad con la siguiente generación); procesos de estabilidad o transición (ciclos de la vida familiar, incluyendo rupturas y nuevas relaciones); y sistemas básicos y complementarios de relaciones sociales (familiares nucleares, seminucleares y ampliadas).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</si>
</sst>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8"/>
      <color rgb="FF000099"/>
      <name val="Calibri"/>
      <family val="2"/>
      <scheme val="minor"/>
    </font>
    <font>
      <b/>
      <sz val="16"/>
      <color rgb="FF000099"/>
      <name val="Calibri"/>
      <family val="2"/>
      <scheme val="minor"/>
    </font>
    <font>
      <b/>
      <sz val="12"/>
      <color rgb="FF000099"/>
      <name val="Calibri"/>
      <family val="2"/>
      <scheme val="minor"/>
    </font>
    <font>
      <b/>
      <sz val="14"/>
      <color rgb="FF000099"/>
      <name val="Calibri"/>
      <family val="2"/>
      <scheme val="minor"/>
    </font>
    <font>
      <b/>
      <i/>
      <sz val="11"/>
      <color theme="1"/>
      <name val="Calibri"/>
      <family val="2"/>
      <scheme val="minor"/>
    </font>
    <font>
      <b/>
      <sz val="22"/>
      <color theme="1"/>
      <name val="Calibri"/>
      <family val="2"/>
      <scheme val="minor"/>
    </font>
    <font>
      <b/>
      <sz val="12"/>
      <color theme="1"/>
      <name val="Calibri"/>
      <family val="2"/>
      <scheme val="minor"/>
    </font>
    <font>
      <b/>
      <sz val="14"/>
      <color theme="1"/>
      <name val="Calibri"/>
      <family val="2"/>
      <scheme val="minor"/>
    </font>
    <font>
      <sz val="9"/>
      <color indexed="81"/>
      <name val="Tahoma"/>
      <family val="2"/>
    </font>
    <font>
      <b/>
      <sz val="9"/>
      <color indexed="81"/>
      <name val="Tahoma"/>
      <family val="2"/>
    </font>
    <font>
      <sz val="8"/>
      <color rgb="FF000000"/>
      <name val="Segoe UI"/>
      <family val="2"/>
    </font>
    <font>
      <b/>
      <i/>
      <sz val="11"/>
      <name val="Calibri"/>
      <family val="2"/>
      <scheme val="minor"/>
    </font>
    <font>
      <i/>
      <sz val="11"/>
      <color theme="1"/>
      <name val="Calibri"/>
      <family val="2"/>
      <scheme val="minor"/>
    </font>
    <font>
      <sz val="11"/>
      <color rgb="FFFF0000"/>
      <name val="Calibri"/>
      <family val="2"/>
      <scheme val="minor"/>
    </font>
    <font>
      <sz val="11"/>
      <name val="Calibri"/>
      <family val="2"/>
      <scheme val="minor"/>
    </font>
    <font>
      <strike/>
      <sz val="11"/>
      <color rgb="FFFF0000"/>
      <name val="Calibri"/>
      <family val="2"/>
      <scheme val="minor"/>
    </font>
    <font>
      <sz val="11"/>
      <color theme="1"/>
      <name val="Calibri"/>
      <family val="2"/>
    </font>
    <font>
      <b/>
      <sz val="11"/>
      <name val="Calibri"/>
      <family val="2"/>
      <scheme val="minor"/>
    </font>
    <font>
      <b/>
      <sz val="14"/>
      <name val="Calibri"/>
      <family val="2"/>
      <scheme val="minor"/>
    </font>
    <font>
      <i/>
      <sz val="11"/>
      <name val="Calibri"/>
      <family val="2"/>
      <scheme val="minor"/>
    </font>
    <font>
      <u/>
      <sz val="11"/>
      <color theme="1"/>
      <name val="Calibri"/>
      <family val="2"/>
      <scheme val="minor"/>
    </font>
  </fonts>
  <fills count="13">
    <fill>
      <patternFill patternType="none"/>
    </fill>
    <fill>
      <patternFill patternType="gray125"/>
    </fill>
    <fill>
      <patternFill patternType="solid">
        <fgColor rgb="FF33CCCC"/>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0000CC"/>
        <bgColor indexed="64"/>
      </patternFill>
    </fill>
    <fill>
      <patternFill patternType="solid">
        <fgColor rgb="FF99FF66"/>
        <bgColor indexed="64"/>
      </patternFill>
    </fill>
    <fill>
      <patternFill patternType="solid">
        <fgColor rgb="FFD55962"/>
        <bgColor indexed="64"/>
      </patternFill>
    </fill>
    <fill>
      <patternFill patternType="solid">
        <fgColor rgb="FF00B0F0"/>
        <bgColor indexed="64"/>
      </patternFill>
    </fill>
    <fill>
      <patternFill patternType="solid">
        <fgColor rgb="FFFFC000"/>
        <bgColor indexed="64"/>
      </patternFill>
    </fill>
    <fill>
      <patternFill patternType="solid">
        <fgColor rgb="FF339966"/>
        <bgColor indexed="64"/>
      </patternFill>
    </fill>
    <fill>
      <patternFill patternType="solid">
        <fgColor rgb="FFCA569B"/>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426">
    <xf numFmtId="0" fontId="0" fillId="0" borderId="0" xfId="0"/>
    <xf numFmtId="0" fontId="0" fillId="0" borderId="0" xfId="0" applyAlignment="1">
      <alignment horizontal="center"/>
    </xf>
    <xf numFmtId="0" fontId="0" fillId="4" borderId="0" xfId="0" applyFill="1"/>
    <xf numFmtId="0" fontId="0" fillId="0" borderId="12" xfId="0" applyBorder="1" applyAlignment="1">
      <alignment horizontal="center"/>
    </xf>
    <xf numFmtId="164" fontId="0" fillId="0" borderId="12" xfId="1" applyNumberFormat="1" applyFont="1" applyBorder="1" applyAlignment="1">
      <alignment horizontal="center"/>
    </xf>
    <xf numFmtId="0" fontId="23" fillId="0" borderId="0" xfId="0" applyFont="1" applyAlignment="1">
      <alignment horizontal="center"/>
    </xf>
    <xf numFmtId="0" fontId="0" fillId="0" borderId="0" xfId="0" applyProtection="1"/>
    <xf numFmtId="0" fontId="0" fillId="0" borderId="0" xfId="0" applyAlignment="1" applyProtection="1">
      <alignment horizontal="center" vertical="center"/>
    </xf>
    <xf numFmtId="0" fontId="0" fillId="0" borderId="0" xfId="0" applyAlignment="1" applyProtection="1">
      <alignment horizontal="center"/>
    </xf>
    <xf numFmtId="0" fontId="6" fillId="0" borderId="0" xfId="0" applyFont="1" applyProtection="1"/>
    <xf numFmtId="0" fontId="6" fillId="0" borderId="0" xfId="0" applyFont="1" applyAlignment="1" applyProtection="1">
      <alignment horizontal="center"/>
    </xf>
    <xf numFmtId="0" fontId="8" fillId="0" borderId="5" xfId="0" applyFont="1" applyBorder="1" applyAlignment="1" applyProtection="1">
      <alignment vertical="center" wrapText="1"/>
    </xf>
    <xf numFmtId="0" fontId="8" fillId="0" borderId="6" xfId="0" applyFont="1" applyBorder="1" applyAlignment="1" applyProtection="1">
      <alignment vertical="center" wrapText="1"/>
    </xf>
    <xf numFmtId="0" fontId="8" fillId="0" borderId="7" xfId="0" applyFont="1" applyBorder="1" applyAlignment="1" applyProtection="1">
      <alignment vertical="center" wrapText="1"/>
    </xf>
    <xf numFmtId="0" fontId="8" fillId="0" borderId="8" xfId="0" applyFont="1" applyBorder="1" applyAlignment="1" applyProtection="1">
      <alignment vertical="center" wrapText="1"/>
    </xf>
    <xf numFmtId="0" fontId="8" fillId="0" borderId="10" xfId="0" applyFont="1" applyBorder="1" applyAlignment="1" applyProtection="1">
      <alignment vertical="center" wrapText="1"/>
    </xf>
    <xf numFmtId="0" fontId="8" fillId="0" borderId="1" xfId="0" applyFont="1" applyBorder="1" applyAlignment="1" applyProtection="1">
      <alignment vertical="center" wrapText="1"/>
    </xf>
    <xf numFmtId="0" fontId="8" fillId="0" borderId="11" xfId="0" applyFont="1" applyBorder="1" applyAlignment="1" applyProtection="1">
      <alignment vertical="center" wrapText="1"/>
    </xf>
    <xf numFmtId="0" fontId="2" fillId="0" borderId="1" xfId="0" applyFont="1" applyBorder="1" applyAlignment="1" applyProtection="1">
      <alignment vertical="center"/>
    </xf>
    <xf numFmtId="0" fontId="2" fillId="0" borderId="0" xfId="0" applyFont="1" applyProtection="1"/>
    <xf numFmtId="0" fontId="2" fillId="0" borderId="0" xfId="0" applyFont="1" applyAlignment="1" applyProtection="1">
      <alignment vertical="center"/>
    </xf>
    <xf numFmtId="0" fontId="2" fillId="0" borderId="8" xfId="0" applyFont="1" applyBorder="1" applyAlignment="1" applyProtection="1">
      <alignment vertical="center"/>
    </xf>
    <xf numFmtId="0" fontId="0" fillId="0" borderId="5" xfId="0" applyBorder="1" applyProtection="1"/>
    <xf numFmtId="0" fontId="2" fillId="3" borderId="11" xfId="0" quotePrefix="1" applyFont="1" applyFill="1" applyBorder="1" applyAlignment="1" applyProtection="1">
      <alignment horizontal="center"/>
    </xf>
    <xf numFmtId="0" fontId="0" fillId="0" borderId="8" xfId="0" applyBorder="1" applyProtection="1"/>
    <xf numFmtId="0" fontId="2" fillId="4" borderId="11" xfId="0" quotePrefix="1" applyFont="1" applyFill="1" applyBorder="1" applyAlignment="1" applyProtection="1">
      <alignment horizontal="center"/>
    </xf>
    <xf numFmtId="0" fontId="2" fillId="0" borderId="10" xfId="0" applyFont="1" applyBorder="1" applyAlignment="1" applyProtection="1">
      <alignment vertical="center"/>
    </xf>
    <xf numFmtId="0" fontId="0" fillId="0" borderId="10" xfId="0" applyBorder="1" applyProtection="1"/>
    <xf numFmtId="0" fontId="2" fillId="5" borderId="4" xfId="0" quotePrefix="1" applyFont="1" applyFill="1" applyBorder="1" applyAlignment="1" applyProtection="1">
      <alignment horizontal="center"/>
    </xf>
    <xf numFmtId="0" fontId="7" fillId="7" borderId="3" xfId="0" applyFont="1" applyFill="1" applyBorder="1" applyProtection="1"/>
    <xf numFmtId="0" fontId="0" fillId="0" borderId="7" xfId="0" applyBorder="1" applyProtection="1"/>
    <xf numFmtId="0" fontId="0" fillId="0" borderId="9" xfId="0" applyBorder="1" applyProtection="1"/>
    <xf numFmtId="0" fontId="0" fillId="0" borderId="11" xfId="0" applyBorder="1" applyProtection="1"/>
    <xf numFmtId="0" fontId="7" fillId="4" borderId="3" xfId="0" applyFont="1" applyFill="1" applyBorder="1" applyProtection="1"/>
    <xf numFmtId="0" fontId="7" fillId="8" borderId="3" xfId="0" applyFont="1" applyFill="1" applyBorder="1" applyProtection="1"/>
    <xf numFmtId="0" fontId="16" fillId="0" borderId="0" xfId="0" applyFont="1" applyProtection="1"/>
    <xf numFmtId="0" fontId="7" fillId="5" borderId="3" xfId="0" applyFont="1" applyFill="1" applyBorder="1" applyProtection="1"/>
    <xf numFmtId="0" fontId="7" fillId="5" borderId="7" xfId="0" applyFont="1" applyFill="1" applyBorder="1" applyAlignment="1" applyProtection="1">
      <alignment horizontal="center"/>
    </xf>
    <xf numFmtId="0" fontId="16" fillId="0" borderId="0" xfId="0" applyFont="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0" xfId="0" applyBorder="1" applyProtection="1"/>
    <xf numFmtId="0" fontId="7" fillId="9" borderId="3" xfId="0" applyFont="1" applyFill="1" applyBorder="1" applyProtection="1"/>
    <xf numFmtId="0" fontId="7" fillId="9" borderId="7" xfId="0" applyFont="1" applyFill="1" applyBorder="1" applyAlignment="1" applyProtection="1">
      <alignment horizontal="center"/>
    </xf>
    <xf numFmtId="0" fontId="7" fillId="10" borderId="3" xfId="0" applyFont="1" applyFill="1" applyBorder="1" applyProtection="1"/>
    <xf numFmtId="0" fontId="7" fillId="10" borderId="7" xfId="0" applyFont="1" applyFill="1" applyBorder="1" applyAlignment="1" applyProtection="1">
      <alignment horizontal="center"/>
    </xf>
    <xf numFmtId="0" fontId="16" fillId="0" borderId="5" xfId="0" applyFont="1" applyBorder="1" applyProtection="1"/>
    <xf numFmtId="0" fontId="16" fillId="0" borderId="7" xfId="0" applyFont="1" applyBorder="1" applyProtection="1"/>
    <xf numFmtId="0" fontId="16" fillId="0" borderId="8" xfId="0" applyFont="1" applyBorder="1" applyProtection="1"/>
    <xf numFmtId="0" fontId="16" fillId="0" borderId="9" xfId="0" applyFont="1" applyBorder="1" applyProtection="1"/>
    <xf numFmtId="0" fontId="16" fillId="0" borderId="10" xfId="0" applyFont="1" applyBorder="1" applyProtection="1"/>
    <xf numFmtId="0" fontId="16" fillId="0" borderId="11" xfId="0" applyFont="1" applyBorder="1" applyProtection="1"/>
    <xf numFmtId="0" fontId="0" fillId="0" borderId="0" xfId="0" applyBorder="1" applyAlignment="1" applyProtection="1">
      <alignment horizontal="left" vertical="center" wrapText="1"/>
    </xf>
    <xf numFmtId="0" fontId="7" fillId="11" borderId="3" xfId="0" applyFont="1" applyFill="1" applyBorder="1" applyProtection="1"/>
    <xf numFmtId="0" fontId="7" fillId="11" borderId="7" xfId="0" applyFont="1" applyFill="1" applyBorder="1" applyAlignment="1" applyProtection="1">
      <alignment horizontal="center"/>
    </xf>
    <xf numFmtId="0" fontId="0" fillId="0" borderId="0" xfId="0" applyAlignment="1" applyProtection="1">
      <alignment vertical="center"/>
    </xf>
    <xf numFmtId="0" fontId="0" fillId="0" borderId="1" xfId="0" applyBorder="1" applyProtection="1"/>
    <xf numFmtId="0" fontId="7" fillId="12" borderId="3" xfId="0" applyFont="1" applyFill="1" applyBorder="1" applyProtection="1"/>
    <xf numFmtId="0" fontId="0" fillId="0" borderId="0" xfId="0" applyBorder="1" applyAlignment="1" applyProtection="1">
      <alignment horizontal="center" vertical="center" wrapText="1"/>
    </xf>
    <xf numFmtId="0" fontId="0" fillId="0" borderId="0" xfId="0" applyAlignment="1" applyProtection="1">
      <alignment horizontal="left" vertical="center" wrapText="1"/>
    </xf>
    <xf numFmtId="0" fontId="7" fillId="12" borderId="3" xfId="0" applyFont="1" applyFill="1" applyBorder="1" applyAlignment="1" applyProtection="1">
      <alignment horizontal="center"/>
    </xf>
    <xf numFmtId="0" fontId="7" fillId="12" borderId="4" xfId="0" applyFont="1" applyFill="1" applyBorder="1" applyAlignment="1" applyProtection="1">
      <alignment horizontal="center"/>
    </xf>
    <xf numFmtId="0" fontId="0" fillId="0" borderId="0" xfId="0" applyBorder="1" applyAlignment="1" applyProtection="1">
      <alignment horizontal="center" vertical="center"/>
    </xf>
    <xf numFmtId="0" fontId="2" fillId="0" borderId="0" xfId="0" applyFont="1" applyAlignment="1" applyProtection="1">
      <alignment horizontal="center" vertical="center" wrapText="1"/>
    </xf>
    <xf numFmtId="0" fontId="2" fillId="0" borderId="0" xfId="0" applyFont="1" applyAlignment="1" applyProtection="1">
      <alignment horizontal="center"/>
    </xf>
    <xf numFmtId="0" fontId="7" fillId="7" borderId="3" xfId="0" applyFont="1" applyFill="1" applyBorder="1" applyAlignment="1" applyProtection="1">
      <alignment horizontal="center"/>
    </xf>
    <xf numFmtId="0" fontId="7" fillId="7" borderId="4" xfId="0" applyFont="1" applyFill="1" applyBorder="1" applyAlignment="1" applyProtection="1">
      <alignment horizontal="center"/>
    </xf>
    <xf numFmtId="0" fontId="7" fillId="7" borderId="12" xfId="0" applyFont="1" applyFill="1" applyBorder="1" applyAlignment="1" applyProtection="1">
      <alignment horizontal="center"/>
    </xf>
    <xf numFmtId="0" fontId="7" fillId="8" borderId="3" xfId="0" applyFont="1" applyFill="1" applyBorder="1" applyAlignment="1" applyProtection="1">
      <alignment horizontal="center"/>
    </xf>
    <xf numFmtId="0" fontId="7" fillId="8" borderId="4" xfId="0" applyFont="1" applyFill="1" applyBorder="1" applyAlignment="1" applyProtection="1">
      <alignment horizontal="center"/>
    </xf>
    <xf numFmtId="0" fontId="7" fillId="4" borderId="3" xfId="0" applyFont="1" applyFill="1" applyBorder="1" applyAlignment="1" applyProtection="1">
      <alignment horizontal="center"/>
    </xf>
    <xf numFmtId="0" fontId="7" fillId="4" borderId="4" xfId="0" applyFont="1" applyFill="1" applyBorder="1" applyAlignment="1" applyProtection="1">
      <alignment horizontal="center"/>
    </xf>
    <xf numFmtId="0" fontId="7" fillId="4" borderId="12" xfId="0" applyFont="1" applyFill="1" applyBorder="1" applyAlignment="1" applyProtection="1">
      <alignment horizontal="center"/>
    </xf>
    <xf numFmtId="0" fontId="6" fillId="0" borderId="0" xfId="0" applyFont="1" applyAlignment="1" applyProtection="1">
      <alignment horizontal="left" vertical="center"/>
    </xf>
    <xf numFmtId="0" fontId="0" fillId="0" borderId="0" xfId="0" applyAlignment="1" applyProtection="1">
      <alignment horizontal="center" vertical="center" wrapText="1"/>
    </xf>
    <xf numFmtId="0" fontId="7" fillId="5" borderId="3" xfId="0" applyFont="1" applyFill="1" applyBorder="1" applyAlignment="1" applyProtection="1">
      <alignment horizontal="center"/>
    </xf>
    <xf numFmtId="0" fontId="7" fillId="5" borderId="4" xfId="0" applyFont="1" applyFill="1" applyBorder="1" applyAlignment="1" applyProtection="1">
      <alignment horizontal="center"/>
    </xf>
    <xf numFmtId="0" fontId="7" fillId="9" borderId="3" xfId="0" applyFont="1" applyFill="1" applyBorder="1" applyAlignment="1" applyProtection="1">
      <alignment horizontal="center"/>
    </xf>
    <xf numFmtId="0" fontId="7" fillId="9" borderId="4" xfId="0" applyFont="1" applyFill="1" applyBorder="1" applyAlignment="1" applyProtection="1">
      <alignment horizontal="center"/>
    </xf>
    <xf numFmtId="0" fontId="7" fillId="10" borderId="3" xfId="0" applyFont="1" applyFill="1" applyBorder="1" applyAlignment="1" applyProtection="1">
      <alignment horizontal="center"/>
    </xf>
    <xf numFmtId="0" fontId="7" fillId="10" borderId="4" xfId="0" applyFont="1" applyFill="1" applyBorder="1" applyAlignment="1" applyProtection="1">
      <alignment horizontal="center"/>
    </xf>
    <xf numFmtId="0" fontId="7" fillId="11" borderId="3" xfId="0" applyFont="1" applyFill="1" applyBorder="1" applyAlignment="1" applyProtection="1">
      <alignment horizontal="center"/>
    </xf>
    <xf numFmtId="0" fontId="7" fillId="11" borderId="4" xfId="0" applyFont="1" applyFill="1" applyBorder="1" applyAlignment="1" applyProtection="1">
      <alignment horizontal="center"/>
    </xf>
    <xf numFmtId="0" fontId="7" fillId="2" borderId="2" xfId="0" applyFont="1" applyFill="1" applyBorder="1" applyAlignment="1" applyProtection="1"/>
    <xf numFmtId="0" fontId="0" fillId="0" borderId="10"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2" xfId="0" applyBorder="1" applyAlignment="1" applyProtection="1">
      <alignment horizontal="left" vertical="center"/>
      <protection locked="0"/>
    </xf>
    <xf numFmtId="0" fontId="7" fillId="2" borderId="3"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3" xfId="0" applyFont="1" applyFill="1" applyBorder="1" applyAlignment="1" applyProtection="1">
      <alignment horizontal="center"/>
    </xf>
    <xf numFmtId="0" fontId="7" fillId="2" borderId="2" xfId="0" applyFont="1" applyFill="1" applyBorder="1" applyAlignment="1" applyProtection="1">
      <alignment horizontal="center"/>
    </xf>
    <xf numFmtId="0" fontId="7" fillId="2" borderId="4" xfId="0" applyFont="1" applyFill="1" applyBorder="1" applyAlignment="1" applyProtection="1">
      <alignment horizontal="center"/>
    </xf>
    <xf numFmtId="0" fontId="0" fillId="0" borderId="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10" fillId="3" borderId="9" xfId="0" applyFont="1" applyFill="1" applyBorder="1" applyAlignment="1" applyProtection="1">
      <alignment horizontal="center" vertical="center"/>
    </xf>
    <xf numFmtId="0" fontId="10" fillId="4" borderId="9" xfId="0" applyFont="1" applyFill="1" applyBorder="1" applyAlignment="1" applyProtection="1">
      <alignment horizontal="center" vertical="center"/>
    </xf>
    <xf numFmtId="0" fontId="10" fillId="5" borderId="9" xfId="0" applyFont="1" applyFill="1" applyBorder="1" applyAlignment="1" applyProtection="1">
      <alignment horizontal="center" vertical="center"/>
    </xf>
    <xf numFmtId="0" fontId="7" fillId="5" borderId="3" xfId="0" applyFont="1" applyFill="1" applyBorder="1" applyAlignment="1" applyProtection="1">
      <alignment horizontal="center"/>
    </xf>
    <xf numFmtId="0" fontId="7" fillId="5" borderId="2" xfId="0" applyFont="1" applyFill="1" applyBorder="1" applyAlignment="1" applyProtection="1">
      <alignment horizontal="center"/>
    </xf>
    <xf numFmtId="0" fontId="7" fillId="5" borderId="4" xfId="0" applyFont="1" applyFill="1" applyBorder="1" applyAlignment="1" applyProtection="1">
      <alignment horizontal="center"/>
    </xf>
    <xf numFmtId="0" fontId="0" fillId="6" borderId="8" xfId="0" applyFill="1" applyBorder="1" applyAlignment="1" applyProtection="1">
      <alignment horizontal="center"/>
    </xf>
    <xf numFmtId="0" fontId="0" fillId="6" borderId="0" xfId="0" applyFill="1" applyAlignment="1" applyProtection="1">
      <alignment horizontal="center"/>
    </xf>
    <xf numFmtId="0" fontId="0" fillId="6" borderId="9" xfId="0" applyFill="1" applyBorder="1" applyAlignment="1" applyProtection="1">
      <alignment horizontal="center"/>
    </xf>
    <xf numFmtId="0" fontId="7" fillId="5" borderId="6" xfId="0" applyFont="1" applyFill="1" applyBorder="1" applyAlignment="1" applyProtection="1">
      <alignment horizontal="center"/>
    </xf>
    <xf numFmtId="0" fontId="0" fillId="0" borderId="12" xfId="0" applyBorder="1" applyAlignment="1" applyProtection="1">
      <alignment horizontal="center" vertical="center"/>
    </xf>
    <xf numFmtId="0" fontId="17" fillId="0" borderId="5" xfId="0" applyFont="1" applyBorder="1" applyAlignment="1" applyProtection="1">
      <alignment horizontal="left" vertical="center" wrapText="1"/>
    </xf>
    <xf numFmtId="0" fontId="17" fillId="0" borderId="6" xfId="0" applyFont="1" applyBorder="1" applyAlignment="1" applyProtection="1">
      <alignment horizontal="left" vertical="center" wrapText="1"/>
    </xf>
    <xf numFmtId="0" fontId="17" fillId="0" borderId="7" xfId="0" applyFont="1" applyBorder="1" applyAlignment="1" applyProtection="1">
      <alignment horizontal="left" vertical="center" wrapText="1"/>
    </xf>
    <xf numFmtId="0" fontId="17" fillId="0" borderId="8" xfId="0" applyFont="1" applyBorder="1" applyAlignment="1" applyProtection="1">
      <alignment horizontal="left" vertical="center" wrapText="1"/>
    </xf>
    <xf numFmtId="0" fontId="17" fillId="0" borderId="0" xfId="0" applyFont="1" applyAlignment="1" applyProtection="1">
      <alignment horizontal="left" vertical="center" wrapText="1"/>
    </xf>
    <xf numFmtId="0" fontId="17" fillId="0" borderId="9" xfId="0" applyFont="1" applyBorder="1" applyAlignment="1" applyProtection="1">
      <alignment horizontal="left" vertical="center" wrapText="1"/>
    </xf>
    <xf numFmtId="0" fontId="17" fillId="0" borderId="10" xfId="0" applyFont="1" applyBorder="1" applyAlignment="1" applyProtection="1">
      <alignment horizontal="left" vertical="center" wrapText="1"/>
    </xf>
    <xf numFmtId="0" fontId="17" fillId="0" borderId="1" xfId="0" applyFont="1" applyBorder="1" applyAlignment="1" applyProtection="1">
      <alignment horizontal="left" vertical="center" wrapText="1"/>
    </xf>
    <xf numFmtId="0" fontId="17" fillId="0" borderId="11" xfId="0" applyFont="1" applyBorder="1" applyAlignment="1" applyProtection="1">
      <alignment horizontal="left" vertical="center" wrapText="1"/>
    </xf>
    <xf numFmtId="0" fontId="0" fillId="0" borderId="0" xfId="0" applyAlignment="1" applyProtection="1">
      <alignment horizontal="center" vertical="center" wrapText="1"/>
      <protection locked="0"/>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6" xfId="0" applyFont="1" applyBorder="1" applyAlignment="1" applyProtection="1">
      <alignment horizontal="center"/>
    </xf>
    <xf numFmtId="0" fontId="2" fillId="0" borderId="7" xfId="0" applyFont="1" applyBorder="1" applyAlignment="1" applyProtection="1">
      <alignment horizontal="center"/>
    </xf>
    <xf numFmtId="0" fontId="2" fillId="0" borderId="0" xfId="0" applyFont="1" applyAlignment="1" applyProtection="1">
      <alignment horizontal="center"/>
    </xf>
    <xf numFmtId="0" fontId="2" fillId="0" borderId="9" xfId="0" applyFont="1" applyBorder="1" applyAlignment="1" applyProtection="1">
      <alignment horizontal="center"/>
    </xf>
    <xf numFmtId="0" fontId="2" fillId="0" borderId="1" xfId="0" applyFont="1" applyBorder="1" applyAlignment="1" applyProtection="1">
      <alignment horizontal="center"/>
    </xf>
    <xf numFmtId="0" fontId="2" fillId="0" borderId="11" xfId="0" applyFont="1" applyBorder="1" applyAlignment="1" applyProtection="1">
      <alignment horizontal="center"/>
    </xf>
    <xf numFmtId="0" fontId="10" fillId="5" borderId="5" xfId="0" applyFont="1" applyFill="1" applyBorder="1" applyAlignment="1" applyProtection="1">
      <alignment horizontal="center" vertical="center"/>
    </xf>
    <xf numFmtId="0" fontId="10" fillId="5" borderId="6" xfId="0" applyFont="1" applyFill="1" applyBorder="1" applyAlignment="1" applyProtection="1">
      <alignment horizontal="center" vertical="center"/>
    </xf>
    <xf numFmtId="0" fontId="10" fillId="5" borderId="7" xfId="0" applyFont="1" applyFill="1" applyBorder="1" applyAlignment="1" applyProtection="1">
      <alignment horizontal="center" vertical="center"/>
    </xf>
    <xf numFmtId="0" fontId="10" fillId="5" borderId="8" xfId="0" applyFont="1" applyFill="1" applyBorder="1" applyAlignment="1" applyProtection="1">
      <alignment horizontal="center" vertical="center"/>
    </xf>
    <xf numFmtId="0" fontId="10" fillId="5" borderId="0" xfId="0" applyFont="1" applyFill="1" applyAlignment="1" applyProtection="1">
      <alignment horizontal="center" vertical="center"/>
    </xf>
    <xf numFmtId="0" fontId="10" fillId="5" borderId="10" xfId="0" applyFont="1" applyFill="1" applyBorder="1" applyAlignment="1" applyProtection="1">
      <alignment horizontal="center" vertical="center"/>
    </xf>
    <xf numFmtId="0" fontId="10" fillId="5" borderId="1" xfId="0" applyFont="1" applyFill="1" applyBorder="1" applyAlignment="1" applyProtection="1">
      <alignment horizontal="center" vertical="center"/>
    </xf>
    <xf numFmtId="0" fontId="10" fillId="5" borderId="11" xfId="0" applyFont="1" applyFill="1" applyBorder="1" applyAlignment="1" applyProtection="1">
      <alignment horizontal="center" vertical="center"/>
    </xf>
    <xf numFmtId="0" fontId="2" fillId="0" borderId="8"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7" fillId="5" borderId="3" xfId="0" applyFont="1" applyFill="1" applyBorder="1" applyAlignment="1" applyProtection="1">
      <alignment horizontal="center" vertical="center" wrapText="1"/>
    </xf>
    <xf numFmtId="0" fontId="7" fillId="5" borderId="2" xfId="0" applyFont="1" applyFill="1" applyBorder="1" applyAlignment="1" applyProtection="1">
      <alignment horizontal="center" vertical="center" wrapText="1"/>
    </xf>
    <xf numFmtId="0" fontId="7" fillId="5" borderId="4" xfId="0" applyFont="1" applyFill="1" applyBorder="1" applyAlignment="1" applyProtection="1">
      <alignment horizontal="center" vertical="center" wrapText="1"/>
    </xf>
    <xf numFmtId="0" fontId="0" fillId="0" borderId="5"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0" xfId="0" applyAlignment="1" applyProtection="1">
      <alignment horizontal="left" vertical="center" wrapText="1"/>
    </xf>
    <xf numFmtId="0" fontId="0" fillId="0" borderId="9" xfId="0" applyBorder="1" applyAlignment="1" applyProtection="1">
      <alignment horizontal="left" vertical="center" wrapText="1"/>
    </xf>
    <xf numFmtId="0" fontId="0" fillId="0" borderId="10" xfId="0"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11" xfId="0" applyBorder="1" applyAlignment="1" applyProtection="1">
      <alignment horizontal="left" vertical="center" wrapText="1"/>
    </xf>
    <xf numFmtId="0" fontId="10" fillId="0" borderId="5"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 xfId="0" applyFont="1" applyBorder="1" applyAlignment="1" applyProtection="1">
      <alignment horizontal="center" vertical="center"/>
    </xf>
    <xf numFmtId="0" fontId="7" fillId="5" borderId="12" xfId="0" applyFont="1" applyFill="1" applyBorder="1" applyAlignment="1" applyProtection="1">
      <alignment horizontal="center"/>
    </xf>
    <xf numFmtId="0" fontId="14" fillId="5" borderId="13" xfId="0" applyFont="1" applyFill="1" applyBorder="1" applyAlignment="1" applyProtection="1">
      <alignment horizontal="center"/>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0" xfId="0" applyAlignment="1" applyProtection="1">
      <alignment horizontal="center" vertical="center" wrapText="1"/>
    </xf>
    <xf numFmtId="0" fontId="0" fillId="0" borderId="9" xfId="0" applyBorder="1" applyAlignment="1" applyProtection="1">
      <alignment horizontal="center" vertical="center" wrapText="1"/>
    </xf>
    <xf numFmtId="0" fontId="7" fillId="7" borderId="6" xfId="0" applyFont="1" applyFill="1" applyBorder="1" applyAlignment="1" applyProtection="1">
      <alignment horizontal="center"/>
    </xf>
    <xf numFmtId="0" fontId="7" fillId="7" borderId="4" xfId="0" applyFont="1" applyFill="1" applyBorder="1" applyAlignment="1" applyProtection="1">
      <alignment horizontal="center"/>
    </xf>
    <xf numFmtId="0" fontId="0" fillId="0" borderId="0" xfId="0" applyBorder="1" applyAlignment="1" applyProtection="1">
      <alignment horizontal="center" vertical="center" wrapText="1"/>
    </xf>
    <xf numFmtId="0" fontId="10" fillId="0" borderId="12" xfId="0" applyFont="1" applyBorder="1" applyAlignment="1" applyProtection="1">
      <alignment horizontal="center" vertical="center"/>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49" fontId="0" fillId="0" borderId="8" xfId="0" applyNumberFormat="1" applyBorder="1" applyAlignment="1" applyProtection="1">
      <alignment horizontal="center" vertical="top" wrapText="1"/>
      <protection locked="0"/>
    </xf>
    <xf numFmtId="49" fontId="0" fillId="0" borderId="0" xfId="0" applyNumberFormat="1" applyBorder="1" applyAlignment="1" applyProtection="1">
      <alignment horizontal="center" vertical="top" wrapText="1"/>
      <protection locked="0"/>
    </xf>
    <xf numFmtId="49" fontId="0" fillId="0" borderId="9" xfId="0" applyNumberFormat="1" applyBorder="1" applyAlignment="1" applyProtection="1">
      <alignment horizontal="center" vertical="top" wrapText="1"/>
      <protection locked="0"/>
    </xf>
    <xf numFmtId="0" fontId="7" fillId="4" borderId="3" xfId="0" applyFont="1" applyFill="1" applyBorder="1" applyAlignment="1" applyProtection="1">
      <alignment horizontal="center"/>
    </xf>
    <xf numFmtId="0" fontId="7" fillId="4" borderId="2" xfId="0" applyFont="1" applyFill="1" applyBorder="1" applyAlignment="1" applyProtection="1">
      <alignment horizontal="center"/>
    </xf>
    <xf numFmtId="0" fontId="7" fillId="4" borderId="4" xfId="0" applyFont="1" applyFill="1" applyBorder="1" applyAlignment="1" applyProtection="1">
      <alignment horizontal="center"/>
    </xf>
    <xf numFmtId="0" fontId="7" fillId="4" borderId="6" xfId="0" applyFont="1" applyFill="1" applyBorder="1" applyAlignment="1" applyProtection="1">
      <alignment horizontal="center"/>
    </xf>
    <xf numFmtId="0" fontId="10" fillId="4" borderId="5" xfId="0" applyFont="1" applyFill="1" applyBorder="1" applyAlignment="1" applyProtection="1">
      <alignment horizontal="center" vertical="center"/>
    </xf>
    <xf numFmtId="0" fontId="10" fillId="4" borderId="6" xfId="0" applyFont="1" applyFill="1" applyBorder="1" applyAlignment="1" applyProtection="1">
      <alignment horizontal="center" vertical="center"/>
    </xf>
    <xf numFmtId="0" fontId="10" fillId="4" borderId="7" xfId="0" applyFont="1" applyFill="1" applyBorder="1" applyAlignment="1" applyProtection="1">
      <alignment horizontal="center" vertical="center"/>
    </xf>
    <xf numFmtId="0" fontId="10" fillId="4" borderId="8" xfId="0" applyFont="1" applyFill="1" applyBorder="1" applyAlignment="1" applyProtection="1">
      <alignment horizontal="center" vertical="center"/>
    </xf>
    <xf numFmtId="0" fontId="10" fillId="4" borderId="0" xfId="0" applyFont="1" applyFill="1" applyAlignment="1" applyProtection="1">
      <alignment horizontal="center" vertical="center"/>
    </xf>
    <xf numFmtId="0" fontId="10" fillId="4" borderId="10" xfId="0" applyFont="1" applyFill="1" applyBorder="1" applyAlignment="1" applyProtection="1">
      <alignment horizontal="center" vertical="center"/>
    </xf>
    <xf numFmtId="0" fontId="10" fillId="4" borderId="1" xfId="0" applyFont="1" applyFill="1" applyBorder="1" applyAlignment="1" applyProtection="1">
      <alignment horizontal="center" vertical="center"/>
    </xf>
    <xf numFmtId="0" fontId="10" fillId="4" borderId="11" xfId="0" applyFont="1" applyFill="1" applyBorder="1" applyAlignment="1" applyProtection="1">
      <alignment horizontal="center" vertical="center"/>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7" fillId="4" borderId="3"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12" xfId="0" applyFont="1" applyFill="1" applyBorder="1" applyAlignment="1" applyProtection="1">
      <alignment horizontal="center"/>
    </xf>
    <xf numFmtId="0" fontId="7" fillId="4" borderId="13" xfId="0" applyFont="1" applyFill="1" applyBorder="1" applyAlignment="1" applyProtection="1">
      <alignment horizont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7" fillId="9" borderId="12" xfId="0" applyFont="1" applyFill="1" applyBorder="1" applyAlignment="1" applyProtection="1">
      <alignment horizontal="center"/>
    </xf>
    <xf numFmtId="0" fontId="7" fillId="9" borderId="13" xfId="0" applyFont="1" applyFill="1" applyBorder="1" applyAlignment="1" applyProtection="1">
      <alignment horizontal="center"/>
    </xf>
    <xf numFmtId="0" fontId="7" fillId="9" borderId="3" xfId="0" applyFont="1" applyFill="1" applyBorder="1" applyAlignment="1" applyProtection="1">
      <alignment horizontal="center"/>
    </xf>
    <xf numFmtId="0" fontId="7" fillId="9" borderId="2" xfId="0" applyFont="1" applyFill="1" applyBorder="1" applyAlignment="1" applyProtection="1">
      <alignment horizontal="center"/>
    </xf>
    <xf numFmtId="0" fontId="7" fillId="9" borderId="4" xfId="0" applyFont="1" applyFill="1" applyBorder="1" applyAlignment="1" applyProtection="1">
      <alignment horizontal="center"/>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7" fillId="9" borderId="6" xfId="0" applyFont="1" applyFill="1" applyBorder="1" applyAlignment="1" applyProtection="1">
      <alignment horizontal="center"/>
    </xf>
    <xf numFmtId="0" fontId="10" fillId="9" borderId="5" xfId="0" applyFont="1" applyFill="1" applyBorder="1" applyAlignment="1" applyProtection="1">
      <alignment horizontal="center" vertical="center" wrapText="1"/>
    </xf>
    <xf numFmtId="0" fontId="10" fillId="9" borderId="6" xfId="0" applyFont="1" applyFill="1" applyBorder="1" applyAlignment="1" applyProtection="1">
      <alignment horizontal="center" vertical="center" wrapText="1"/>
    </xf>
    <xf numFmtId="0" fontId="10" fillId="9" borderId="7" xfId="0" applyFont="1" applyFill="1" applyBorder="1" applyAlignment="1" applyProtection="1">
      <alignment horizontal="center" vertical="center" wrapText="1"/>
    </xf>
    <xf numFmtId="0" fontId="10" fillId="9" borderId="8" xfId="0" applyFont="1" applyFill="1" applyBorder="1" applyAlignment="1" applyProtection="1">
      <alignment horizontal="center" vertical="center" wrapText="1"/>
    </xf>
    <xf numFmtId="0" fontId="10" fillId="9" borderId="0" xfId="0" applyFont="1" applyFill="1" applyAlignment="1" applyProtection="1">
      <alignment horizontal="center" vertical="center" wrapText="1"/>
    </xf>
    <xf numFmtId="0" fontId="10" fillId="9" borderId="9" xfId="0" applyFont="1" applyFill="1" applyBorder="1" applyAlignment="1" applyProtection="1">
      <alignment horizontal="center" vertical="center" wrapText="1"/>
    </xf>
    <xf numFmtId="0" fontId="10" fillId="9" borderId="10"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9" borderId="11" xfId="0" applyFont="1" applyFill="1" applyBorder="1" applyAlignment="1" applyProtection="1">
      <alignment horizontal="center" vertical="center" wrapText="1"/>
    </xf>
    <xf numFmtId="0" fontId="7" fillId="9" borderId="3" xfId="0" applyFont="1" applyFill="1" applyBorder="1" applyAlignment="1" applyProtection="1">
      <alignment horizontal="center" vertical="center" wrapText="1"/>
    </xf>
    <xf numFmtId="0" fontId="7" fillId="9" borderId="2" xfId="0" applyFont="1" applyFill="1" applyBorder="1" applyAlignment="1" applyProtection="1">
      <alignment horizontal="center" vertical="center" wrapText="1"/>
    </xf>
    <xf numFmtId="0" fontId="7" fillId="9" borderId="4" xfId="0" applyFont="1" applyFill="1" applyBorder="1" applyAlignment="1" applyProtection="1">
      <alignment horizontal="center" vertical="center" wrapText="1"/>
    </xf>
    <xf numFmtId="0" fontId="7" fillId="11" borderId="12" xfId="0" applyFont="1" applyFill="1" applyBorder="1" applyAlignment="1" applyProtection="1">
      <alignment horizontal="center"/>
    </xf>
    <xf numFmtId="0" fontId="7" fillId="11" borderId="13" xfId="0" applyFont="1" applyFill="1" applyBorder="1" applyAlignment="1" applyProtection="1">
      <alignment horizontal="center"/>
    </xf>
    <xf numFmtId="0" fontId="7" fillId="11" borderId="3" xfId="0" applyFont="1" applyFill="1" applyBorder="1" applyAlignment="1" applyProtection="1">
      <alignment horizontal="center"/>
    </xf>
    <xf numFmtId="0" fontId="7" fillId="11" borderId="2" xfId="0" applyFont="1" applyFill="1" applyBorder="1" applyAlignment="1" applyProtection="1">
      <alignment horizontal="center"/>
    </xf>
    <xf numFmtId="0" fontId="7" fillId="11" borderId="4" xfId="0" applyFont="1" applyFill="1" applyBorder="1" applyAlignment="1" applyProtection="1">
      <alignment horizontal="center"/>
    </xf>
    <xf numFmtId="0" fontId="7" fillId="11" borderId="3" xfId="0" applyFont="1" applyFill="1" applyBorder="1" applyAlignment="1" applyProtection="1">
      <alignment horizontal="center" vertical="center" wrapText="1"/>
    </xf>
    <xf numFmtId="0" fontId="7" fillId="11" borderId="2" xfId="0" applyFont="1" applyFill="1" applyBorder="1" applyAlignment="1" applyProtection="1">
      <alignment horizontal="center" vertical="center" wrapText="1"/>
    </xf>
    <xf numFmtId="0" fontId="7" fillId="11" borderId="4" xfId="0" applyFont="1" applyFill="1" applyBorder="1" applyAlignment="1" applyProtection="1">
      <alignment horizontal="center" vertical="center" wrapText="1"/>
    </xf>
    <xf numFmtId="0" fontId="7" fillId="11" borderId="6" xfId="0" applyFont="1" applyFill="1" applyBorder="1" applyAlignment="1" applyProtection="1">
      <alignment horizontal="center"/>
    </xf>
    <xf numFmtId="0" fontId="10" fillId="11" borderId="5" xfId="0" applyFont="1" applyFill="1" applyBorder="1" applyAlignment="1" applyProtection="1">
      <alignment horizontal="center" wrapText="1"/>
    </xf>
    <xf numFmtId="0" fontId="10" fillId="11" borderId="6" xfId="0" applyFont="1" applyFill="1" applyBorder="1" applyAlignment="1" applyProtection="1">
      <alignment horizontal="center" wrapText="1"/>
    </xf>
    <xf numFmtId="0" fontId="10" fillId="11" borderId="7" xfId="0" applyFont="1" applyFill="1" applyBorder="1" applyAlignment="1" applyProtection="1">
      <alignment horizontal="center" wrapText="1"/>
    </xf>
    <xf numFmtId="0" fontId="10" fillId="11" borderId="8" xfId="0" applyFont="1" applyFill="1" applyBorder="1" applyAlignment="1" applyProtection="1">
      <alignment horizontal="center" wrapText="1"/>
    </xf>
    <xf numFmtId="0" fontId="10" fillId="11" borderId="0" xfId="0" applyFont="1" applyFill="1" applyBorder="1" applyAlignment="1" applyProtection="1">
      <alignment horizontal="center" wrapText="1"/>
    </xf>
    <xf numFmtId="0" fontId="10" fillId="11" borderId="9" xfId="0" applyFont="1" applyFill="1" applyBorder="1" applyAlignment="1" applyProtection="1">
      <alignment horizontal="center" wrapText="1"/>
    </xf>
    <xf numFmtId="0" fontId="10" fillId="11" borderId="8" xfId="0" applyFont="1" applyFill="1" applyBorder="1" applyAlignment="1" applyProtection="1">
      <alignment horizontal="center" vertical="top" wrapText="1"/>
    </xf>
    <xf numFmtId="0" fontId="10" fillId="11" borderId="0" xfId="0" applyFont="1" applyFill="1" applyBorder="1" applyAlignment="1" applyProtection="1">
      <alignment horizontal="center" vertical="top" wrapText="1"/>
    </xf>
    <xf numFmtId="0" fontId="10" fillId="11" borderId="9" xfId="0" applyFont="1" applyFill="1" applyBorder="1" applyAlignment="1" applyProtection="1">
      <alignment horizontal="center" vertical="top" wrapText="1"/>
    </xf>
    <xf numFmtId="0" fontId="10" fillId="11" borderId="10" xfId="0" applyFont="1" applyFill="1" applyBorder="1" applyAlignment="1" applyProtection="1">
      <alignment horizontal="center" vertical="top" wrapText="1"/>
    </xf>
    <xf numFmtId="0" fontId="10" fillId="11" borderId="1" xfId="0" applyFont="1" applyFill="1" applyBorder="1" applyAlignment="1" applyProtection="1">
      <alignment horizontal="center" vertical="top" wrapText="1"/>
    </xf>
    <xf numFmtId="0" fontId="10" fillId="11" borderId="11" xfId="0" applyFont="1" applyFill="1" applyBorder="1" applyAlignment="1" applyProtection="1">
      <alignment horizontal="center" vertical="top" wrapText="1"/>
    </xf>
    <xf numFmtId="0" fontId="7" fillId="10" borderId="12" xfId="0" applyFont="1" applyFill="1" applyBorder="1" applyAlignment="1" applyProtection="1">
      <alignment horizontal="center"/>
    </xf>
    <xf numFmtId="0" fontId="7" fillId="10" borderId="13" xfId="0" applyFont="1" applyFill="1" applyBorder="1" applyAlignment="1" applyProtection="1">
      <alignment horizontal="center"/>
    </xf>
    <xf numFmtId="0" fontId="7" fillId="10" borderId="3" xfId="0" applyFont="1" applyFill="1" applyBorder="1" applyAlignment="1" applyProtection="1">
      <alignment horizontal="center"/>
    </xf>
    <xf numFmtId="0" fontId="7" fillId="10" borderId="2" xfId="0" applyFont="1" applyFill="1" applyBorder="1" applyAlignment="1" applyProtection="1">
      <alignment horizontal="center"/>
    </xf>
    <xf numFmtId="0" fontId="7" fillId="10" borderId="4" xfId="0" applyFont="1" applyFill="1" applyBorder="1" applyAlignment="1" applyProtection="1">
      <alignment horizontal="center"/>
    </xf>
    <xf numFmtId="0" fontId="7" fillId="10" borderId="6" xfId="0" applyFont="1" applyFill="1" applyBorder="1" applyAlignment="1" applyProtection="1">
      <alignment horizontal="center"/>
    </xf>
    <xf numFmtId="0" fontId="21" fillId="10" borderId="5" xfId="0" applyFont="1" applyFill="1" applyBorder="1" applyAlignment="1" applyProtection="1">
      <alignment horizontal="center" vertical="center" wrapText="1"/>
    </xf>
    <xf numFmtId="0" fontId="21" fillId="10" borderId="6" xfId="0" applyFont="1" applyFill="1" applyBorder="1" applyAlignment="1" applyProtection="1">
      <alignment horizontal="center" vertical="center" wrapText="1"/>
    </xf>
    <xf numFmtId="0" fontId="21" fillId="10" borderId="7" xfId="0" applyFont="1" applyFill="1" applyBorder="1" applyAlignment="1" applyProtection="1">
      <alignment horizontal="center" vertical="center" wrapText="1"/>
    </xf>
    <xf numFmtId="0" fontId="21" fillId="10" borderId="8" xfId="0" applyFont="1" applyFill="1" applyBorder="1" applyAlignment="1" applyProtection="1">
      <alignment horizontal="center" vertical="center" wrapText="1"/>
    </xf>
    <xf numFmtId="0" fontId="21" fillId="10" borderId="0" xfId="0" applyFont="1" applyFill="1" applyAlignment="1" applyProtection="1">
      <alignment horizontal="center" vertical="center" wrapText="1"/>
    </xf>
    <xf numFmtId="0" fontId="21" fillId="10" borderId="9" xfId="0" applyFont="1" applyFill="1" applyBorder="1" applyAlignment="1" applyProtection="1">
      <alignment horizontal="center" vertical="center" wrapText="1"/>
    </xf>
    <xf numFmtId="0" fontId="21" fillId="10" borderId="10" xfId="0" applyFont="1" applyFill="1" applyBorder="1" applyAlignment="1" applyProtection="1">
      <alignment horizontal="center" vertical="center" wrapText="1"/>
    </xf>
    <xf numFmtId="0" fontId="21" fillId="10" borderId="1" xfId="0" applyFont="1" applyFill="1" applyBorder="1" applyAlignment="1" applyProtection="1">
      <alignment horizontal="center" vertical="center" wrapText="1"/>
    </xf>
    <xf numFmtId="0" fontId="21" fillId="10" borderId="11" xfId="0" applyFont="1" applyFill="1" applyBorder="1" applyAlignment="1" applyProtection="1">
      <alignment horizontal="center" vertical="center" wrapText="1"/>
    </xf>
    <xf numFmtId="0" fontId="7" fillId="10" borderId="3" xfId="0" applyFont="1" applyFill="1" applyBorder="1" applyAlignment="1" applyProtection="1">
      <alignment horizontal="center" vertical="center" wrapText="1"/>
    </xf>
    <xf numFmtId="0" fontId="7" fillId="10" borderId="2" xfId="0" applyFont="1" applyFill="1" applyBorder="1" applyAlignment="1" applyProtection="1">
      <alignment horizontal="center" vertical="center" wrapText="1"/>
    </xf>
    <xf numFmtId="0" fontId="7" fillId="10" borderId="4" xfId="0" applyFont="1" applyFill="1" applyBorder="1" applyAlignment="1" applyProtection="1">
      <alignment horizontal="center" vertical="center" wrapText="1"/>
    </xf>
    <xf numFmtId="0" fontId="0" fillId="0" borderId="5" xfId="0" applyFont="1" applyBorder="1" applyAlignment="1" applyProtection="1">
      <alignment horizontal="left" vertical="center" wrapText="1"/>
    </xf>
    <xf numFmtId="0" fontId="0" fillId="0" borderId="6" xfId="0" applyFont="1" applyBorder="1" applyAlignment="1" applyProtection="1">
      <alignment horizontal="left" vertical="center" wrapText="1"/>
    </xf>
    <xf numFmtId="0" fontId="0" fillId="0" borderId="7" xfId="0" applyFont="1" applyBorder="1" applyAlignment="1" applyProtection="1">
      <alignment horizontal="left" vertical="center" wrapText="1"/>
    </xf>
    <xf numFmtId="0" fontId="0" fillId="0" borderId="8" xfId="0" applyFont="1" applyBorder="1" applyAlignment="1" applyProtection="1">
      <alignment horizontal="left" vertical="center" wrapText="1"/>
    </xf>
    <xf numFmtId="0" fontId="0" fillId="0" borderId="0" xfId="0" applyFont="1" applyAlignment="1" applyProtection="1">
      <alignment horizontal="left" vertical="center" wrapText="1"/>
    </xf>
    <xf numFmtId="0" fontId="0" fillId="0" borderId="9"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0" borderId="1" xfId="0" applyFont="1" applyBorder="1" applyAlignment="1" applyProtection="1">
      <alignment horizontal="left" vertical="center" wrapText="1"/>
    </xf>
    <xf numFmtId="0" fontId="0" fillId="0" borderId="11" xfId="0" applyFont="1" applyBorder="1" applyAlignment="1" applyProtection="1">
      <alignment horizontal="left" vertical="center" wrapText="1"/>
    </xf>
    <xf numFmtId="0" fontId="21" fillId="9" borderId="5" xfId="0" applyFont="1" applyFill="1" applyBorder="1" applyAlignment="1" applyProtection="1">
      <alignment horizontal="center" vertical="center" wrapText="1"/>
    </xf>
    <xf numFmtId="0" fontId="21" fillId="9" borderId="6" xfId="0" applyFont="1" applyFill="1" applyBorder="1" applyAlignment="1" applyProtection="1">
      <alignment horizontal="center" vertical="center" wrapText="1"/>
    </xf>
    <xf numFmtId="0" fontId="21" fillId="9" borderId="7" xfId="0" applyFont="1" applyFill="1" applyBorder="1" applyAlignment="1" applyProtection="1">
      <alignment horizontal="center" vertical="center" wrapText="1"/>
    </xf>
    <xf numFmtId="0" fontId="21" fillId="9" borderId="8" xfId="0" applyFont="1" applyFill="1" applyBorder="1" applyAlignment="1" applyProtection="1">
      <alignment horizontal="center" vertical="center" wrapText="1"/>
    </xf>
    <xf numFmtId="0" fontId="21" fillId="9" borderId="0" xfId="0" applyFont="1" applyFill="1" applyAlignment="1" applyProtection="1">
      <alignment horizontal="center" vertical="center" wrapText="1"/>
    </xf>
    <xf numFmtId="0" fontId="21" fillId="9" borderId="9" xfId="0" applyFont="1" applyFill="1" applyBorder="1" applyAlignment="1" applyProtection="1">
      <alignment horizontal="center" vertical="center" wrapText="1"/>
    </xf>
    <xf numFmtId="0" fontId="21" fillId="9" borderId="10" xfId="0" applyFont="1" applyFill="1" applyBorder="1" applyAlignment="1" applyProtection="1">
      <alignment horizontal="center" vertical="center" wrapText="1"/>
    </xf>
    <xf numFmtId="0" fontId="21" fillId="9" borderId="1" xfId="0" applyFont="1" applyFill="1" applyBorder="1" applyAlignment="1" applyProtection="1">
      <alignment horizontal="center" vertical="center" wrapText="1"/>
    </xf>
    <xf numFmtId="0" fontId="21" fillId="9" borderId="11" xfId="0" applyFont="1" applyFill="1" applyBorder="1" applyAlignment="1" applyProtection="1">
      <alignment horizontal="center" vertical="center" wrapText="1"/>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7" fillId="5" borderId="13" xfId="0" applyFont="1" applyFill="1" applyBorder="1" applyAlignment="1" applyProtection="1">
      <alignment horizontal="center"/>
    </xf>
    <xf numFmtId="0" fontId="0" fillId="0" borderId="5" xfId="0" applyBorder="1" applyAlignment="1" applyProtection="1">
      <alignment horizontal="center"/>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10" xfId="0" applyBorder="1" applyAlignment="1" applyProtection="1">
      <alignment horizontal="center"/>
    </xf>
    <xf numFmtId="0" fontId="0" fillId="0" borderId="11" xfId="0" applyBorder="1" applyAlignment="1" applyProtection="1">
      <alignment horizontal="center"/>
    </xf>
    <xf numFmtId="0" fontId="21" fillId="5" borderId="5" xfId="0" applyFont="1" applyFill="1" applyBorder="1" applyAlignment="1" applyProtection="1">
      <alignment horizontal="center" vertical="center" wrapText="1"/>
    </xf>
    <xf numFmtId="0" fontId="21" fillId="5" borderId="6" xfId="0" applyFont="1" applyFill="1" applyBorder="1" applyAlignment="1" applyProtection="1">
      <alignment horizontal="center" vertical="center" wrapText="1"/>
    </xf>
    <xf numFmtId="0" fontId="21" fillId="5" borderId="7" xfId="0" applyFont="1" applyFill="1" applyBorder="1" applyAlignment="1" applyProtection="1">
      <alignment horizontal="center" vertical="center" wrapText="1"/>
    </xf>
    <xf numFmtId="0" fontId="21" fillId="5" borderId="8" xfId="0" applyFont="1" applyFill="1" applyBorder="1" applyAlignment="1" applyProtection="1">
      <alignment horizontal="center" vertical="center" wrapText="1"/>
    </xf>
    <xf numFmtId="0" fontId="21" fillId="5" borderId="0" xfId="0" applyFont="1" applyFill="1" applyBorder="1" applyAlignment="1" applyProtection="1">
      <alignment horizontal="center" vertical="center" wrapText="1"/>
    </xf>
    <xf numFmtId="0" fontId="21" fillId="5" borderId="9" xfId="0" applyFont="1" applyFill="1" applyBorder="1" applyAlignment="1" applyProtection="1">
      <alignment horizontal="center" vertical="center" wrapText="1"/>
    </xf>
    <xf numFmtId="0" fontId="21" fillId="5" borderId="10" xfId="0" applyFont="1" applyFill="1" applyBorder="1" applyAlignment="1" applyProtection="1">
      <alignment horizontal="center" vertical="center" wrapText="1"/>
    </xf>
    <xf numFmtId="0" fontId="21" fillId="5" borderId="1" xfId="0" applyFont="1" applyFill="1" applyBorder="1" applyAlignment="1" applyProtection="1">
      <alignment horizontal="center" vertical="center" wrapText="1"/>
    </xf>
    <xf numFmtId="0" fontId="21" fillId="5" borderId="11" xfId="0" applyFont="1" applyFill="1" applyBorder="1" applyAlignment="1" applyProtection="1">
      <alignment horizontal="center" vertical="center" wrapText="1"/>
    </xf>
    <xf numFmtId="0" fontId="18" fillId="0" borderId="6" xfId="0" applyFont="1" applyBorder="1" applyAlignment="1" applyProtection="1">
      <alignment horizontal="left" vertical="center" wrapText="1"/>
    </xf>
    <xf numFmtId="0" fontId="18" fillId="0" borderId="7"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0" xfId="0" applyFont="1" applyAlignment="1" applyProtection="1">
      <alignment horizontal="left" vertical="center" wrapText="1"/>
    </xf>
    <xf numFmtId="0" fontId="18" fillId="0" borderId="9"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11" xfId="0" applyFont="1" applyBorder="1" applyAlignment="1" applyProtection="1">
      <alignment horizontal="left" vertical="center" wrapText="1"/>
    </xf>
    <xf numFmtId="0" fontId="7" fillId="8" borderId="12" xfId="0" applyFont="1" applyFill="1" applyBorder="1" applyAlignment="1" applyProtection="1">
      <alignment horizontal="center"/>
    </xf>
    <xf numFmtId="0" fontId="7" fillId="8" borderId="13" xfId="0" applyFont="1" applyFill="1" applyBorder="1" applyAlignment="1" applyProtection="1">
      <alignment horizontal="center"/>
    </xf>
    <xf numFmtId="0" fontId="7" fillId="8" borderId="3" xfId="0" applyFont="1" applyFill="1" applyBorder="1" applyAlignment="1" applyProtection="1">
      <alignment horizontal="center"/>
    </xf>
    <xf numFmtId="0" fontId="7" fillId="8" borderId="2" xfId="0" applyFont="1" applyFill="1" applyBorder="1" applyAlignment="1" applyProtection="1">
      <alignment horizontal="center"/>
    </xf>
    <xf numFmtId="0" fontId="7" fillId="8" borderId="4" xfId="0" applyFont="1" applyFill="1" applyBorder="1" applyAlignment="1" applyProtection="1">
      <alignment horizontal="center"/>
    </xf>
    <xf numFmtId="0" fontId="16" fillId="0" borderId="5" xfId="0" applyFont="1" applyBorder="1" applyAlignment="1" applyProtection="1">
      <alignment horizontal="center"/>
    </xf>
    <xf numFmtId="0" fontId="16" fillId="0" borderId="7" xfId="0" applyFont="1" applyBorder="1" applyAlignment="1" applyProtection="1">
      <alignment horizontal="center"/>
    </xf>
    <xf numFmtId="0" fontId="16" fillId="0" borderId="8" xfId="0" applyFont="1" applyBorder="1" applyAlignment="1" applyProtection="1">
      <alignment horizontal="center"/>
    </xf>
    <xf numFmtId="0" fontId="16" fillId="0" borderId="9" xfId="0" applyFont="1" applyBorder="1" applyAlignment="1" applyProtection="1">
      <alignment horizontal="center"/>
    </xf>
    <xf numFmtId="0" fontId="16" fillId="0" borderId="10" xfId="0" applyFont="1" applyBorder="1" applyAlignment="1" applyProtection="1">
      <alignment horizontal="center"/>
    </xf>
    <xf numFmtId="0" fontId="16" fillId="0" borderId="11" xfId="0" applyFont="1" applyBorder="1" applyAlignment="1" applyProtection="1">
      <alignment horizontal="center"/>
    </xf>
    <xf numFmtId="0" fontId="7" fillId="8" borderId="3" xfId="0" applyFont="1" applyFill="1" applyBorder="1" applyAlignment="1" applyProtection="1">
      <alignment horizontal="center" vertical="center" wrapText="1"/>
    </xf>
    <xf numFmtId="0" fontId="7" fillId="8" borderId="2" xfId="0" applyFont="1" applyFill="1" applyBorder="1" applyAlignment="1" applyProtection="1">
      <alignment horizontal="center" vertical="center" wrapText="1"/>
    </xf>
    <xf numFmtId="0" fontId="7" fillId="8" borderId="4" xfId="0" applyFont="1" applyFill="1" applyBorder="1" applyAlignment="1" applyProtection="1">
      <alignment horizontal="center" vertical="center" wrapText="1"/>
    </xf>
    <xf numFmtId="0" fontId="7" fillId="8" borderId="6" xfId="0" applyFont="1" applyFill="1" applyBorder="1" applyAlignment="1" applyProtection="1">
      <alignment horizontal="center"/>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8" fillId="0" borderId="10"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0" fillId="0" borderId="1" xfId="0" applyBorder="1" applyAlignment="1" applyProtection="1">
      <alignment horizontal="left" vertical="center"/>
      <protection locked="0"/>
    </xf>
    <xf numFmtId="0" fontId="17" fillId="0" borderId="2" xfId="0" applyFont="1" applyBorder="1" applyAlignment="1" applyProtection="1">
      <alignment horizontal="left" vertical="center"/>
      <protection locked="0"/>
    </xf>
    <xf numFmtId="0" fontId="6" fillId="0" borderId="0" xfId="0" applyFont="1" applyAlignment="1" applyProtection="1">
      <alignment horizontal="left" vertical="center"/>
    </xf>
    <xf numFmtId="0" fontId="8" fillId="0" borderId="8" xfId="0" applyFont="1" applyBorder="1" applyAlignment="1" applyProtection="1">
      <alignment horizontal="center" vertical="top" wrapText="1"/>
      <protection locked="0"/>
    </xf>
    <xf numFmtId="0" fontId="8" fillId="0" borderId="0" xfId="0" applyFont="1" applyAlignment="1" applyProtection="1">
      <alignment horizontal="center" vertical="top" wrapText="1"/>
      <protection locked="0"/>
    </xf>
    <xf numFmtId="0" fontId="8" fillId="0" borderId="9" xfId="0" applyFont="1" applyBorder="1" applyAlignment="1" applyProtection="1">
      <alignment horizontal="center" vertical="top" wrapText="1"/>
      <protection locked="0"/>
    </xf>
    <xf numFmtId="0" fontId="8" fillId="0" borderId="10" xfId="0" applyFont="1" applyBorder="1" applyAlignment="1" applyProtection="1">
      <alignment horizontal="center" vertical="top" wrapText="1"/>
      <protection locked="0"/>
    </xf>
    <xf numFmtId="0" fontId="8" fillId="0" borderId="1" xfId="0" applyFont="1" applyBorder="1" applyAlignment="1" applyProtection="1">
      <alignment horizontal="center" vertical="top" wrapText="1"/>
      <protection locked="0"/>
    </xf>
    <xf numFmtId="0" fontId="8" fillId="0" borderId="11" xfId="0" applyFont="1" applyBorder="1" applyAlignment="1" applyProtection="1">
      <alignment horizontal="center" vertical="top" wrapText="1"/>
      <protection locked="0"/>
    </xf>
    <xf numFmtId="0" fontId="7" fillId="7" borderId="3" xfId="0" applyFont="1" applyFill="1" applyBorder="1" applyAlignment="1" applyProtection="1">
      <alignment horizontal="center" vertical="center" wrapText="1"/>
    </xf>
    <xf numFmtId="0" fontId="7" fillId="7" borderId="2" xfId="0" applyFont="1" applyFill="1" applyBorder="1" applyAlignment="1" applyProtection="1">
      <alignment horizontal="center" vertical="center" wrapText="1"/>
    </xf>
    <xf numFmtId="0" fontId="7" fillId="7" borderId="4" xfId="0" applyFont="1" applyFill="1" applyBorder="1" applyAlignment="1" applyProtection="1">
      <alignment horizontal="center" vertical="center" wrapText="1"/>
    </xf>
    <xf numFmtId="0" fontId="9" fillId="0" borderId="0" xfId="0" applyFont="1" applyAlignment="1" applyProtection="1">
      <alignment horizontal="right" vertical="center"/>
    </xf>
    <xf numFmtId="0" fontId="8" fillId="0" borderId="8" xfId="0" applyFont="1" applyBorder="1" applyAlignment="1" applyProtection="1">
      <alignment horizontal="center" vertical="top"/>
      <protection locked="0"/>
    </xf>
    <xf numFmtId="0" fontId="8" fillId="0" borderId="0" xfId="0" applyFont="1" applyAlignment="1" applyProtection="1">
      <alignment horizontal="center" vertical="top"/>
      <protection locked="0"/>
    </xf>
    <xf numFmtId="0" fontId="8" fillId="0" borderId="9" xfId="0" applyFont="1" applyBorder="1" applyAlignment="1" applyProtection="1">
      <alignment horizontal="center" vertical="top"/>
      <protection locked="0"/>
    </xf>
    <xf numFmtId="0" fontId="0" fillId="0" borderId="0" xfId="0" applyAlignment="1" applyProtection="1">
      <alignment horizontal="left" vertical="center"/>
    </xf>
    <xf numFmtId="49" fontId="0" fillId="0" borderId="0" xfId="0" applyNumberFormat="1" applyAlignment="1" applyProtection="1">
      <alignment horizontal="left" vertical="center" wrapText="1"/>
    </xf>
    <xf numFmtId="0" fontId="2" fillId="0" borderId="0" xfId="0" applyFont="1" applyBorder="1" applyAlignment="1" applyProtection="1">
      <alignment horizontal="center" vertical="center" wrapText="1"/>
    </xf>
    <xf numFmtId="0" fontId="2" fillId="0" borderId="8"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9" xfId="0" applyFont="1" applyBorder="1" applyAlignment="1" applyProtection="1">
      <alignment horizontal="center" vertical="top" wrapText="1"/>
    </xf>
    <xf numFmtId="0" fontId="2" fillId="0" borderId="10" xfId="0" applyFont="1" applyBorder="1" applyAlignment="1" applyProtection="1">
      <alignment horizontal="center" vertical="top" wrapText="1"/>
    </xf>
    <xf numFmtId="0" fontId="2" fillId="0" borderId="1" xfId="0" applyFont="1" applyBorder="1" applyAlignment="1" applyProtection="1">
      <alignment horizontal="center" vertical="top" wrapText="1"/>
    </xf>
    <xf numFmtId="0" fontId="2" fillId="0" borderId="11" xfId="0" applyFont="1" applyBorder="1" applyAlignment="1" applyProtection="1">
      <alignment horizontal="center" vertical="top" wrapText="1"/>
    </xf>
    <xf numFmtId="0" fontId="7" fillId="7" borderId="3" xfId="0" applyFont="1" applyFill="1" applyBorder="1" applyAlignment="1" applyProtection="1">
      <alignment horizontal="center"/>
    </xf>
    <xf numFmtId="0" fontId="7" fillId="7" borderId="2" xfId="0" applyFont="1" applyFill="1" applyBorder="1" applyAlignment="1" applyProtection="1">
      <alignment horizontal="center"/>
    </xf>
    <xf numFmtId="0" fontId="7" fillId="7" borderId="13" xfId="0" applyFont="1" applyFill="1" applyBorder="1" applyAlignment="1" applyProtection="1">
      <alignment horizontal="center"/>
    </xf>
    <xf numFmtId="0" fontId="10" fillId="7" borderId="5" xfId="0" applyFont="1" applyFill="1" applyBorder="1" applyAlignment="1" applyProtection="1">
      <alignment horizontal="center" vertical="center"/>
    </xf>
    <xf numFmtId="0" fontId="10" fillId="7" borderId="6" xfId="0" applyFont="1" applyFill="1" applyBorder="1" applyAlignment="1" applyProtection="1">
      <alignment horizontal="center" vertical="center"/>
    </xf>
    <xf numFmtId="0" fontId="10" fillId="7" borderId="7" xfId="0" applyFont="1" applyFill="1" applyBorder="1" applyAlignment="1" applyProtection="1">
      <alignment horizontal="center" vertical="center"/>
    </xf>
    <xf numFmtId="0" fontId="10" fillId="7" borderId="8" xfId="0" applyFont="1" applyFill="1" applyBorder="1" applyAlignment="1" applyProtection="1">
      <alignment horizontal="center" vertical="center"/>
    </xf>
    <xf numFmtId="0" fontId="10" fillId="7" borderId="0" xfId="0" applyFont="1" applyFill="1" applyAlignment="1" applyProtection="1">
      <alignment horizontal="center" vertical="center"/>
    </xf>
    <xf numFmtId="0" fontId="10" fillId="7" borderId="9" xfId="0" applyFont="1" applyFill="1" applyBorder="1" applyAlignment="1" applyProtection="1">
      <alignment horizontal="center" vertical="center"/>
    </xf>
    <xf numFmtId="0" fontId="10" fillId="7" borderId="10" xfId="0" applyFont="1" applyFill="1" applyBorder="1" applyAlignment="1" applyProtection="1">
      <alignment horizontal="center" vertical="center"/>
    </xf>
    <xf numFmtId="0" fontId="10" fillId="7" borderId="1" xfId="0" applyFont="1" applyFill="1" applyBorder="1" applyAlignment="1" applyProtection="1">
      <alignment horizontal="center" vertical="center"/>
    </xf>
    <xf numFmtId="0" fontId="10" fillId="7" borderId="11" xfId="0" applyFont="1" applyFill="1" applyBorder="1" applyAlignment="1" applyProtection="1">
      <alignment horizontal="center" vertical="center"/>
    </xf>
    <xf numFmtId="0" fontId="7" fillId="12" borderId="3" xfId="0" applyFont="1" applyFill="1" applyBorder="1" applyAlignment="1" applyProtection="1">
      <alignment horizontal="center"/>
    </xf>
    <xf numFmtId="0" fontId="7" fillId="12" borderId="2" xfId="0" applyFont="1" applyFill="1" applyBorder="1" applyAlignment="1" applyProtection="1">
      <alignment horizontal="center"/>
    </xf>
    <xf numFmtId="0" fontId="7" fillId="12" borderId="4" xfId="0" applyFont="1" applyFill="1" applyBorder="1" applyAlignment="1" applyProtection="1">
      <alignment horizontal="center"/>
    </xf>
    <xf numFmtId="0" fontId="7" fillId="12" borderId="6" xfId="0" applyFont="1" applyFill="1" applyBorder="1" applyAlignment="1" applyProtection="1">
      <alignment horizontal="center"/>
    </xf>
    <xf numFmtId="0" fontId="10" fillId="8" borderId="5" xfId="0" applyFont="1" applyFill="1" applyBorder="1" applyAlignment="1" applyProtection="1">
      <alignment horizontal="center" vertical="center" wrapText="1"/>
    </xf>
    <xf numFmtId="0" fontId="10" fillId="8" borderId="6" xfId="0" applyFont="1" applyFill="1" applyBorder="1" applyAlignment="1" applyProtection="1">
      <alignment horizontal="center" vertical="center" wrapText="1"/>
    </xf>
    <xf numFmtId="0" fontId="10" fillId="8" borderId="7" xfId="0" applyFont="1" applyFill="1" applyBorder="1" applyAlignment="1" applyProtection="1">
      <alignment horizontal="center" vertical="center" wrapText="1"/>
    </xf>
    <xf numFmtId="0" fontId="10" fillId="8" borderId="8" xfId="0" applyFont="1" applyFill="1" applyBorder="1" applyAlignment="1" applyProtection="1">
      <alignment horizontal="center" vertical="center" wrapText="1"/>
    </xf>
    <xf numFmtId="0" fontId="10" fillId="8" borderId="0" xfId="0" applyFont="1" applyFill="1" applyAlignment="1" applyProtection="1">
      <alignment horizontal="center" vertical="center" wrapText="1"/>
    </xf>
    <xf numFmtId="0" fontId="10" fillId="8" borderId="9" xfId="0" applyFont="1" applyFill="1" applyBorder="1" applyAlignment="1" applyProtection="1">
      <alignment horizontal="center" vertical="center" wrapText="1"/>
    </xf>
    <xf numFmtId="0" fontId="10" fillId="8" borderId="10" xfId="0" applyFont="1" applyFill="1" applyBorder="1" applyAlignment="1" applyProtection="1">
      <alignment horizontal="center" vertical="center" wrapText="1"/>
    </xf>
    <xf numFmtId="0" fontId="10" fillId="8" borderId="1" xfId="0" applyFont="1" applyFill="1" applyBorder="1" applyAlignment="1" applyProtection="1">
      <alignment horizontal="center" vertical="center" wrapText="1"/>
    </xf>
    <xf numFmtId="0" fontId="10" fillId="8" borderId="11" xfId="0" applyFont="1" applyFill="1" applyBorder="1" applyAlignment="1" applyProtection="1">
      <alignment horizontal="center" vertical="center" wrapText="1"/>
    </xf>
    <xf numFmtId="0" fontId="10" fillId="12" borderId="5" xfId="0" applyFont="1" applyFill="1" applyBorder="1" applyAlignment="1" applyProtection="1">
      <alignment horizontal="center" vertical="center"/>
    </xf>
    <xf numFmtId="0" fontId="10" fillId="12" borderId="6" xfId="0" applyFont="1" applyFill="1" applyBorder="1" applyAlignment="1" applyProtection="1">
      <alignment horizontal="center" vertical="center"/>
    </xf>
    <xf numFmtId="0" fontId="10" fillId="12" borderId="7" xfId="0" applyFont="1" applyFill="1" applyBorder="1" applyAlignment="1" applyProtection="1">
      <alignment horizontal="center" vertical="center"/>
    </xf>
    <xf numFmtId="0" fontId="10" fillId="12" borderId="8" xfId="0" applyFont="1" applyFill="1" applyBorder="1" applyAlignment="1" applyProtection="1">
      <alignment horizontal="center" vertical="center"/>
    </xf>
    <xf numFmtId="0" fontId="10" fillId="12" borderId="0" xfId="0" applyFont="1" applyFill="1" applyAlignment="1" applyProtection="1">
      <alignment horizontal="center" vertical="center"/>
    </xf>
    <xf numFmtId="0" fontId="10" fillId="12" borderId="9" xfId="0" applyFont="1" applyFill="1" applyBorder="1" applyAlignment="1" applyProtection="1">
      <alignment horizontal="center" vertical="center"/>
    </xf>
    <xf numFmtId="0" fontId="10" fillId="12" borderId="10" xfId="0" applyFont="1" applyFill="1" applyBorder="1" applyAlignment="1" applyProtection="1">
      <alignment horizontal="center" vertical="center"/>
    </xf>
    <xf numFmtId="0" fontId="10" fillId="12" borderId="1" xfId="0" applyFont="1" applyFill="1" applyBorder="1" applyAlignment="1" applyProtection="1">
      <alignment horizontal="center" vertical="center"/>
    </xf>
    <xf numFmtId="0" fontId="10" fillId="12" borderId="11" xfId="0" applyFont="1" applyFill="1" applyBorder="1" applyAlignment="1" applyProtection="1">
      <alignment horizontal="center" vertical="center"/>
    </xf>
    <xf numFmtId="0" fontId="7" fillId="12" borderId="3" xfId="0" applyFont="1" applyFill="1" applyBorder="1" applyAlignment="1" applyProtection="1">
      <alignment horizontal="center" vertical="center" wrapText="1"/>
    </xf>
    <xf numFmtId="0" fontId="7" fillId="12" borderId="2" xfId="0" applyFont="1" applyFill="1" applyBorder="1" applyAlignment="1" applyProtection="1">
      <alignment horizontal="center" vertical="center" wrapText="1"/>
    </xf>
    <xf numFmtId="0" fontId="7" fillId="12" borderId="4" xfId="0" applyFont="1" applyFill="1" applyBorder="1" applyAlignment="1" applyProtection="1">
      <alignment horizontal="center" vertical="center" wrapText="1"/>
    </xf>
    <xf numFmtId="0" fontId="7" fillId="7" borderId="12" xfId="0" applyFont="1" applyFill="1" applyBorder="1" applyAlignment="1" applyProtection="1">
      <alignment horizontal="center"/>
    </xf>
    <xf numFmtId="0" fontId="20" fillId="0" borderId="8" xfId="0" applyFont="1" applyBorder="1" applyAlignment="1" applyProtection="1">
      <alignment horizontal="center" vertical="center" wrapText="1"/>
    </xf>
    <xf numFmtId="0" fontId="20" fillId="0" borderId="0" xfId="0" applyFont="1" applyAlignment="1" applyProtection="1">
      <alignment horizontal="center" vertical="center" wrapText="1"/>
    </xf>
    <xf numFmtId="0" fontId="20" fillId="0" borderId="9"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20" fillId="0" borderId="1" xfId="0" applyFont="1" applyBorder="1" applyAlignment="1" applyProtection="1">
      <alignment horizontal="center" vertical="center" wrapText="1"/>
    </xf>
    <xf numFmtId="0" fontId="20" fillId="0" borderId="11" xfId="0" applyFont="1" applyBorder="1" applyAlignment="1" applyProtection="1">
      <alignment horizontal="center" vertical="center" wrapText="1"/>
    </xf>
    <xf numFmtId="0" fontId="7" fillId="12" borderId="12" xfId="0" applyFont="1" applyFill="1" applyBorder="1" applyAlignment="1" applyProtection="1">
      <alignment horizontal="center"/>
    </xf>
    <xf numFmtId="0" fontId="14" fillId="12" borderId="13" xfId="0" applyFont="1" applyFill="1" applyBorder="1" applyAlignment="1" applyProtection="1">
      <alignment horizontal="center"/>
    </xf>
    <xf numFmtId="0" fontId="0" fillId="0" borderId="0" xfId="0" applyBorder="1" applyAlignment="1" applyProtection="1">
      <alignment horizontal="center" vertical="center"/>
    </xf>
    <xf numFmtId="0" fontId="0" fillId="0" borderId="12" xfId="0" applyBorder="1" applyAlignment="1">
      <alignment horizontal="center"/>
    </xf>
  </cellXfs>
  <cellStyles count="2">
    <cellStyle name="Millares" xfId="1" builtinId="3"/>
    <cellStyle name="Normal" xfId="0" builtinId="0"/>
  </cellStyles>
  <dxfs count="0"/>
  <tableStyles count="0" defaultTableStyle="TableStyleMedium2" defaultPivotStyle="PivotStyleLight16"/>
  <colors>
    <mruColors>
      <color rgb="FFCA569B"/>
      <color rgb="FF00B0F0"/>
      <color rgb="FF92D050"/>
      <color rgb="FF33CCCC"/>
      <color rgb="FFFFFF00"/>
      <color rgb="FF339966"/>
      <color rgb="FFFFC000"/>
      <color rgb="FFD55962"/>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checked="Checked" firstButton="1" fmlaLink="Data!$E$4"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Data!$D$21"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checked="Checked" firstButton="1" fmlaLink="Data!$E$22"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firstButton="1" fmlaLink="Data!$D$22" lockText="1" noThreeD="1"/>
</file>

<file path=xl/ctrlProps/ctrlProp109.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checked="Checked" firstButton="1" fmlaLink="Data!$E$23"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fmlaLink="Data!$D$23" lockText="1" noThreeD="1"/>
</file>

<file path=xl/ctrlProps/ctrlProp116.xml><?xml version="1.0" encoding="utf-8"?>
<formControlPr xmlns="http://schemas.microsoft.com/office/spreadsheetml/2009/9/main" objectType="Radio" checked="Checked"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checked="Checked" firstButton="1" fmlaLink="Data!$E$24"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Data!$D$24"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checked="Checked" firstButton="1" fmlaLink="Data!$E$25"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Radio" firstButton="1" fmlaLink="Data!$D$25"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checked="Checked"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checked="Checked" firstButton="1" fmlaLink="Data!$E$26"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fmlaLink="Data!$D$26" lockText="1" noThreeD="1"/>
</file>

<file path=xl/ctrlProps/ctrlProp137.xml><?xml version="1.0" encoding="utf-8"?>
<formControlPr xmlns="http://schemas.microsoft.com/office/spreadsheetml/2009/9/main" objectType="Radio" checked="Checked"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checked="Checked" firstButton="1" fmlaLink="Data!$E$27" lockText="1" noThreeD="1"/>
</file>

<file path=xl/ctrlProps/ctrlProp14.xml><?xml version="1.0" encoding="utf-8"?>
<formControlPr xmlns="http://schemas.microsoft.com/office/spreadsheetml/2009/9/main" objectType="Radio" checked="Checked" firstButton="1" fmlaLink="Data!$E$5"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fmlaLink="Data!$D$27" lockText="1" noThreeD="1"/>
</file>

<file path=xl/ctrlProps/ctrlProp144.xml><?xml version="1.0" encoding="utf-8"?>
<formControlPr xmlns="http://schemas.microsoft.com/office/spreadsheetml/2009/9/main" objectType="Radio" checked="Checked"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checked="Checked" firstButton="1" fmlaLink="Data!$E$28"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firstButton="1" fmlaLink="Data!$D$28" lockText="1" noThreeD="1"/>
</file>

<file path=xl/ctrlProps/ctrlProp151.xml><?xml version="1.0" encoding="utf-8"?>
<formControlPr xmlns="http://schemas.microsoft.com/office/spreadsheetml/2009/9/main" objectType="Radio" checked="Checked" lockText="1"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Radio" checked="Checked" firstButton="1" fmlaLink="Data!$E$29"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checked="Checked" firstButton="1" fmlaLink="Data!$E$30"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fmlaLink="Data!$D$30" lockText="1" noThreeD="1"/>
</file>

<file path=xl/ctrlProps/ctrlProp162.xml><?xml version="1.0" encoding="utf-8"?>
<formControlPr xmlns="http://schemas.microsoft.com/office/spreadsheetml/2009/9/main" objectType="Radio" checked="Checked" lockText="1"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checked="Checked" firstButton="1" fmlaLink="Data!$E$31"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Radio" firstButton="1" fmlaLink="Data!$D$31" lockText="1" noThreeD="1"/>
</file>

<file path=xl/ctrlProps/ctrlProp169.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Radio" checked="Checked" firstButton="1" fmlaLink="Data!$E$32"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checked="Checked" firstButton="1" fmlaLink="Data!$E$33"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Radio" checked="Checked" firstButton="1" fmlaLink="Data!$E$34" lockText="1" noThreeD="1"/>
</file>

<file path=xl/ctrlProps/ctrlProp18.xml><?xml version="1.0" encoding="utf-8"?>
<formControlPr xmlns="http://schemas.microsoft.com/office/spreadsheetml/2009/9/main" objectType="Radio" checked="Checked" firstButton="1" fmlaLink="Data!$E$6"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Radio" firstButton="1" fmlaLink="Data!$D$34" lockText="1" noThreeD="1"/>
</file>

<file path=xl/ctrlProps/ctrlProp184.xml><?xml version="1.0" encoding="utf-8"?>
<formControlPr xmlns="http://schemas.microsoft.com/office/spreadsheetml/2009/9/main" objectType="Radio" checked="Checked" lockText="1"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Radio" checked="Checked" firstButton="1" fmlaLink="Data!$E$35"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Radio" checked="Checked" firstButton="1" fmlaLink="Data!$E$36"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Radio" firstButton="1" fmlaLink="Data!$D$36" lockText="1" noThreeD="1"/>
</file>

<file path=xl/ctrlProps/ctrlProp195.xml><?xml version="1.0" encoding="utf-8"?>
<formControlPr xmlns="http://schemas.microsoft.com/office/spreadsheetml/2009/9/main" objectType="Radio" checked="Checked" lockText="1"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Radio" checked="Checked" firstButton="1" fmlaLink="Data!$E$40"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firstButton="1" fmlaLink="Data!$E$2"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Radio" firstButton="1" fmlaLink="Data!$D$40" lockText="1" noThreeD="1"/>
</file>

<file path=xl/ctrlProps/ctrlProp202.xml><?xml version="1.0" encoding="utf-8"?>
<formControlPr xmlns="http://schemas.microsoft.com/office/spreadsheetml/2009/9/main" objectType="Radio" checked="Checked" lockText="1"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Radio" checked="Checked" firstButton="1" fmlaLink="Data!$E$41"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Radio" firstButton="1" fmlaLink="Data!$D$41" lockText="1" noThreeD="1"/>
</file>

<file path=xl/ctrlProps/ctrlProp209.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Radio" checked="Checked" firstButton="1" fmlaLink="Data!$E$42"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Radio" checked="Checked" firstButton="1" fmlaLink="Data!$E$43"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Radio" checked="Checked" firstButton="1" fmlaLink="Data!$E$44" lockText="1" noThreeD="1"/>
</file>

<file path=xl/ctrlProps/ctrlProp22.xml><?xml version="1.0" encoding="utf-8"?>
<formControlPr xmlns="http://schemas.microsoft.com/office/spreadsheetml/2009/9/main" objectType="Radio" checked="Checked" firstButton="1" fmlaLink="Data!$E$7"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Radio" checked="Checked" firstButton="1" fmlaLink="Data!$E$45"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Radio" firstButton="1" fmlaLink="Data!$D$9" lockText="1" noThreeD="1"/>
</file>

<file path=xl/ctrlProps/ctrlProp228.xml><?xml version="1.0" encoding="utf-8"?>
<formControlPr xmlns="http://schemas.microsoft.com/office/spreadsheetml/2009/9/main" objectType="Radio" checked="Checked" lockText="1"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firstButton="1" fmlaLink="Data!$D$18" lockText="1" noThreeD="1"/>
</file>

<file path=xl/ctrlProps/ctrlProp231.xml><?xml version="1.0" encoding="utf-8"?>
<formControlPr xmlns="http://schemas.microsoft.com/office/spreadsheetml/2009/9/main" objectType="Radio" checked="Checked" lockText="1"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Radio" checked="Checked" firstButton="1" fmlaLink="Data!$E$18"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Radio" checked="Checked" firstButton="1" fmlaLink="Data!$E$37"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Radio" checked="Checked" firstButton="1" fmlaLink="Data!$E$38"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Radio" checked="Checked" firstButton="1" fmlaLink="Data!$E$39"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Radio" firstButton="1" fmlaLink="Data!$D$12" lockText="1"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Radio" checked="Checked" lockText="1"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Radio" firstButton="1" fmlaLink="Data!$D$13" lockText="1" noThreeD="1"/>
</file>

<file path=xl/ctrlProps/ctrlProp253.xml><?xml version="1.0" encoding="utf-8"?>
<formControlPr xmlns="http://schemas.microsoft.com/office/spreadsheetml/2009/9/main" objectType="Radio" checked="Checked" lockText="1"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Radio" firstButton="1" fmlaLink="Data!$D$14" lockText="1" noThreeD="1"/>
</file>

<file path=xl/ctrlProps/ctrlProp256.xml><?xml version="1.0" encoding="utf-8"?>
<formControlPr xmlns="http://schemas.microsoft.com/office/spreadsheetml/2009/9/main" objectType="Radio" checked="Checked" lockText="1"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Radio" firstButton="1" fmlaLink="Data!$D$39" lockText="1" noThreeD="1"/>
</file>

<file path=xl/ctrlProps/ctrlProp259.xml><?xml version="1.0" encoding="utf-8"?>
<formControlPr xmlns="http://schemas.microsoft.com/office/spreadsheetml/2009/9/main" objectType="Radio" checked="Checked" lockText="1" noThreeD="1"/>
</file>

<file path=xl/ctrlProps/ctrlProp26.xml><?xml version="1.0" encoding="utf-8"?>
<formControlPr xmlns="http://schemas.microsoft.com/office/spreadsheetml/2009/9/main" objectType="Radio" checked="Checked" firstButton="1" fmlaLink="Data!$E$8" lockText="1"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Radio" firstButton="1" fmlaLink="Data!$D$38" lockText="1" noThreeD="1"/>
</file>

<file path=xl/ctrlProps/ctrlProp262.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checked="Checked" firstButton="1" fmlaLink="Data!$E$9"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checked="Checked" firstButton="1" fmlaLink="Data!$E$10"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fmlaLink="Data!$E$1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checked="Checked" firstButton="1" fmlaLink="Data!$E$12"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firstButton="1" fmlaLink="Data!$E$13"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checked="Checked" firstButton="1" fmlaLink="Data!$E$14"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fmlaLink="Data!$D$10" lockText="1" noThreeD="1"/>
</file>

<file path=xl/ctrlProps/ctrlProp56.xml><?xml version="1.0" encoding="utf-8"?>
<formControlPr xmlns="http://schemas.microsoft.com/office/spreadsheetml/2009/9/main" objectType="Radio" checked="Checked"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Data!$D$11" lockText="1" noThreeD="1"/>
</file>

<file path=xl/ctrlProps/ctrlProp59.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checked="Checked" firstButton="1" fmlaLink="Data!$E$3"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checked="Checked" firstButton="1" fmlaLink="Data!$E$15"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Data!$D$15" lockText="1" noThreeD="1"/>
</file>

<file path=xl/ctrlProps/ctrlProp67.xml><?xml version="1.0" encoding="utf-8"?>
<formControlPr xmlns="http://schemas.microsoft.com/office/spreadsheetml/2009/9/main" objectType="Radio" checked="Checked"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fmlaLink="Data!$E$16"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fmlaLink="Data!$D$16" lockText="1" noThreeD="1"/>
</file>

<file path=xl/ctrlProps/ctrlProp74.xml><?xml version="1.0" encoding="utf-8"?>
<formControlPr xmlns="http://schemas.microsoft.com/office/spreadsheetml/2009/9/main" objectType="Radio" checked="Checked"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checked="Checked" firstButton="1" fmlaLink="Data!$E$17"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firstButton="1" fmlaLink="Data!$D$17"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checked="Checked" firstButton="1" fmlaLink="Data!$E$19"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fmlaLink="Data!$D$19" lockText="1" noThreeD="1"/>
</file>

<file path=xl/ctrlProps/ctrlProp88.xml><?xml version="1.0" encoding="utf-8"?>
<formControlPr xmlns="http://schemas.microsoft.com/office/spreadsheetml/2009/9/main" objectType="Radio" checked="Checked"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checked="Checked" firstButton="1" fmlaLink="Data!$E$20"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fmlaLink="Data!$D$20" lockText="1" noThreeD="1"/>
</file>

<file path=xl/ctrlProps/ctrlProp95.xml><?xml version="1.0" encoding="utf-8"?>
<formControlPr xmlns="http://schemas.microsoft.com/office/spreadsheetml/2009/9/main" objectType="Radio" checked="Checked"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checked="Checked" firstButton="1" fmlaLink="Data!$E$21"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1133</xdr:colOff>
      <xdr:row>0</xdr:row>
      <xdr:rowOff>147865</xdr:rowOff>
    </xdr:from>
    <xdr:to>
      <xdr:col>4</xdr:col>
      <xdr:colOff>651633</xdr:colOff>
      <xdr:row>3</xdr:row>
      <xdr:rowOff>120329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561419" y="147865"/>
          <a:ext cx="1403428" cy="752607"/>
        </a:xfrm>
        <a:prstGeom prst="rect">
          <a:avLst/>
        </a:prstGeom>
      </xdr:spPr>
    </xdr:pic>
    <xdr:clientData/>
  </xdr:twoCellAnchor>
  <xdr:oneCellAnchor>
    <xdr:from>
      <xdr:col>14</xdr:col>
      <xdr:colOff>0</xdr:colOff>
      <xdr:row>3</xdr:row>
      <xdr:rowOff>0</xdr:rowOff>
    </xdr:from>
    <xdr:ext cx="184731" cy="264560"/>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6680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mc:AlternateContent xmlns:mc="http://schemas.openxmlformats.org/markup-compatibility/2006">
    <mc:Choice xmlns:a14="http://schemas.microsoft.com/office/drawing/2010/main" Requires="a14">
      <xdr:twoCellAnchor editAs="oneCell">
        <xdr:from>
          <xdr:col>10</xdr:col>
          <xdr:colOff>0</xdr:colOff>
          <xdr:row>118</xdr:row>
          <xdr:rowOff>10886</xdr:rowOff>
        </xdr:from>
        <xdr:to>
          <xdr:col>12</xdr:col>
          <xdr:colOff>0</xdr:colOff>
          <xdr:row>122</xdr:row>
          <xdr:rowOff>0</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118</xdr:row>
          <xdr:rowOff>70757</xdr:rowOff>
        </xdr:from>
        <xdr:to>
          <xdr:col>11</xdr:col>
          <xdr:colOff>21771</xdr:colOff>
          <xdr:row>119</xdr:row>
          <xdr:rowOff>108857</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119</xdr:row>
          <xdr:rowOff>87086</xdr:rowOff>
        </xdr:from>
        <xdr:to>
          <xdr:col>11</xdr:col>
          <xdr:colOff>125186</xdr:colOff>
          <xdr:row>120</xdr:row>
          <xdr:rowOff>125186</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120</xdr:row>
          <xdr:rowOff>108857</xdr:rowOff>
        </xdr:from>
        <xdr:to>
          <xdr:col>11</xdr:col>
          <xdr:colOff>419100</xdr:colOff>
          <xdr:row>121</xdr:row>
          <xdr:rowOff>125186</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123</xdr:row>
          <xdr:rowOff>10886</xdr:rowOff>
        </xdr:from>
        <xdr:to>
          <xdr:col>12</xdr:col>
          <xdr:colOff>0</xdr:colOff>
          <xdr:row>127</xdr:row>
          <xdr:rowOff>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123</xdr:row>
          <xdr:rowOff>70757</xdr:rowOff>
        </xdr:from>
        <xdr:to>
          <xdr:col>11</xdr:col>
          <xdr:colOff>21771</xdr:colOff>
          <xdr:row>124</xdr:row>
          <xdr:rowOff>108857</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124</xdr:row>
          <xdr:rowOff>87086</xdr:rowOff>
        </xdr:from>
        <xdr:to>
          <xdr:col>11</xdr:col>
          <xdr:colOff>125186</xdr:colOff>
          <xdr:row>125</xdr:row>
          <xdr:rowOff>125186</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125</xdr:row>
          <xdr:rowOff>108857</xdr:rowOff>
        </xdr:from>
        <xdr:to>
          <xdr:col>11</xdr:col>
          <xdr:colOff>419100</xdr:colOff>
          <xdr:row>126</xdr:row>
          <xdr:rowOff>125186</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128</xdr:row>
          <xdr:rowOff>10886</xdr:rowOff>
        </xdr:from>
        <xdr:to>
          <xdr:col>12</xdr:col>
          <xdr:colOff>0</xdr:colOff>
          <xdr:row>132</xdr:row>
          <xdr:rowOff>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128</xdr:row>
          <xdr:rowOff>70757</xdr:rowOff>
        </xdr:from>
        <xdr:to>
          <xdr:col>11</xdr:col>
          <xdr:colOff>21771</xdr:colOff>
          <xdr:row>129</xdr:row>
          <xdr:rowOff>108857</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129</xdr:row>
          <xdr:rowOff>87086</xdr:rowOff>
        </xdr:from>
        <xdr:to>
          <xdr:col>11</xdr:col>
          <xdr:colOff>125186</xdr:colOff>
          <xdr:row>130</xdr:row>
          <xdr:rowOff>125186</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130</xdr:row>
          <xdr:rowOff>108857</xdr:rowOff>
        </xdr:from>
        <xdr:to>
          <xdr:col>11</xdr:col>
          <xdr:colOff>419100</xdr:colOff>
          <xdr:row>131</xdr:row>
          <xdr:rowOff>125186</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159</xdr:row>
          <xdr:rowOff>10886</xdr:rowOff>
        </xdr:from>
        <xdr:to>
          <xdr:col>12</xdr:col>
          <xdr:colOff>0</xdr:colOff>
          <xdr:row>163</xdr:row>
          <xdr:rowOff>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159</xdr:row>
          <xdr:rowOff>70757</xdr:rowOff>
        </xdr:from>
        <xdr:to>
          <xdr:col>11</xdr:col>
          <xdr:colOff>506186</xdr:colOff>
          <xdr:row>160</xdr:row>
          <xdr:rowOff>125186</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Individuos aislados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160</xdr:row>
          <xdr:rowOff>87086</xdr:rowOff>
        </xdr:from>
        <xdr:to>
          <xdr:col>11</xdr:col>
          <xdr:colOff>125186</xdr:colOff>
          <xdr:row>161</xdr:row>
          <xdr:rowOff>125186</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161</xdr:row>
          <xdr:rowOff>108857</xdr:rowOff>
        </xdr:from>
        <xdr:to>
          <xdr:col>11</xdr:col>
          <xdr:colOff>642257</xdr:colOff>
          <xdr:row>162</xdr:row>
          <xdr:rowOff>125186</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Realidad familiar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164</xdr:row>
          <xdr:rowOff>10886</xdr:rowOff>
        </xdr:from>
        <xdr:to>
          <xdr:col>12</xdr:col>
          <xdr:colOff>0</xdr:colOff>
          <xdr:row>168</xdr:row>
          <xdr:rowOff>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164</xdr:row>
          <xdr:rowOff>70757</xdr:rowOff>
        </xdr:from>
        <xdr:to>
          <xdr:col>11</xdr:col>
          <xdr:colOff>21771</xdr:colOff>
          <xdr:row>165</xdr:row>
          <xdr:rowOff>108857</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165</xdr:row>
          <xdr:rowOff>87086</xdr:rowOff>
        </xdr:from>
        <xdr:to>
          <xdr:col>11</xdr:col>
          <xdr:colOff>125186</xdr:colOff>
          <xdr:row>166</xdr:row>
          <xdr:rowOff>125186</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166</xdr:row>
          <xdr:rowOff>108857</xdr:rowOff>
        </xdr:from>
        <xdr:to>
          <xdr:col>11</xdr:col>
          <xdr:colOff>419100</xdr:colOff>
          <xdr:row>167</xdr:row>
          <xdr:rowOff>125186</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48986</xdr:colOff>
          <xdr:row>169</xdr:row>
          <xdr:rowOff>10886</xdr:rowOff>
        </xdr:from>
        <xdr:to>
          <xdr:col>11</xdr:col>
          <xdr:colOff>887186</xdr:colOff>
          <xdr:row>173</xdr:row>
          <xdr:rowOff>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169</xdr:row>
          <xdr:rowOff>70757</xdr:rowOff>
        </xdr:from>
        <xdr:to>
          <xdr:col>11</xdr:col>
          <xdr:colOff>21771</xdr:colOff>
          <xdr:row>170</xdr:row>
          <xdr:rowOff>108857</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170</xdr:row>
          <xdr:rowOff>87086</xdr:rowOff>
        </xdr:from>
        <xdr:to>
          <xdr:col>11</xdr:col>
          <xdr:colOff>125186</xdr:colOff>
          <xdr:row>171</xdr:row>
          <xdr:rowOff>125186</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171</xdr:row>
          <xdr:rowOff>108857</xdr:rowOff>
        </xdr:from>
        <xdr:to>
          <xdr:col>11</xdr:col>
          <xdr:colOff>419100</xdr:colOff>
          <xdr:row>172</xdr:row>
          <xdr:rowOff>125186</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194</xdr:row>
          <xdr:rowOff>10886</xdr:rowOff>
        </xdr:from>
        <xdr:to>
          <xdr:col>12</xdr:col>
          <xdr:colOff>0</xdr:colOff>
          <xdr:row>198</xdr:row>
          <xdr:rowOff>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194</xdr:row>
          <xdr:rowOff>70757</xdr:rowOff>
        </xdr:from>
        <xdr:to>
          <xdr:col>11</xdr:col>
          <xdr:colOff>21771</xdr:colOff>
          <xdr:row>195</xdr:row>
          <xdr:rowOff>108857</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195</xdr:row>
          <xdr:rowOff>87086</xdr:rowOff>
        </xdr:from>
        <xdr:to>
          <xdr:col>11</xdr:col>
          <xdr:colOff>125186</xdr:colOff>
          <xdr:row>196</xdr:row>
          <xdr:rowOff>125186</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196</xdr:row>
          <xdr:rowOff>108857</xdr:rowOff>
        </xdr:from>
        <xdr:to>
          <xdr:col>11</xdr:col>
          <xdr:colOff>419100</xdr:colOff>
          <xdr:row>197</xdr:row>
          <xdr:rowOff>125186</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199</xdr:row>
          <xdr:rowOff>10886</xdr:rowOff>
        </xdr:from>
        <xdr:to>
          <xdr:col>12</xdr:col>
          <xdr:colOff>0</xdr:colOff>
          <xdr:row>203</xdr:row>
          <xdr:rowOff>0</xdr:rowOff>
        </xdr:to>
        <xdr:sp macro="" textlink="">
          <xdr:nvSpPr>
            <xdr:cNvPr id="1055" name="Group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199</xdr:row>
          <xdr:rowOff>70757</xdr:rowOff>
        </xdr:from>
        <xdr:to>
          <xdr:col>11</xdr:col>
          <xdr:colOff>21771</xdr:colOff>
          <xdr:row>200</xdr:row>
          <xdr:rowOff>108857</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200</xdr:row>
          <xdr:rowOff>87086</xdr:rowOff>
        </xdr:from>
        <xdr:to>
          <xdr:col>11</xdr:col>
          <xdr:colOff>125186</xdr:colOff>
          <xdr:row>201</xdr:row>
          <xdr:rowOff>125186</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201</xdr:row>
          <xdr:rowOff>108857</xdr:rowOff>
        </xdr:from>
        <xdr:to>
          <xdr:col>11</xdr:col>
          <xdr:colOff>419100</xdr:colOff>
          <xdr:row>202</xdr:row>
          <xdr:rowOff>125186</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204</xdr:row>
          <xdr:rowOff>10886</xdr:rowOff>
        </xdr:from>
        <xdr:to>
          <xdr:col>12</xdr:col>
          <xdr:colOff>0</xdr:colOff>
          <xdr:row>208</xdr:row>
          <xdr:rowOff>0</xdr:rowOff>
        </xdr:to>
        <xdr:sp macro="" textlink="">
          <xdr:nvSpPr>
            <xdr:cNvPr id="1059" name="Group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204</xdr:row>
          <xdr:rowOff>70757</xdr:rowOff>
        </xdr:from>
        <xdr:to>
          <xdr:col>11</xdr:col>
          <xdr:colOff>21771</xdr:colOff>
          <xdr:row>205</xdr:row>
          <xdr:rowOff>108857</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205</xdr:row>
          <xdr:rowOff>87086</xdr:rowOff>
        </xdr:from>
        <xdr:to>
          <xdr:col>11</xdr:col>
          <xdr:colOff>125186</xdr:colOff>
          <xdr:row>206</xdr:row>
          <xdr:rowOff>125186</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206</xdr:row>
          <xdr:rowOff>108857</xdr:rowOff>
        </xdr:from>
        <xdr:to>
          <xdr:col>11</xdr:col>
          <xdr:colOff>419100</xdr:colOff>
          <xdr:row>207</xdr:row>
          <xdr:rowOff>125186</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209</xdr:row>
          <xdr:rowOff>10886</xdr:rowOff>
        </xdr:from>
        <xdr:to>
          <xdr:col>12</xdr:col>
          <xdr:colOff>0</xdr:colOff>
          <xdr:row>213</xdr:row>
          <xdr:rowOff>0</xdr:rowOff>
        </xdr:to>
        <xdr:sp macro="" textlink="">
          <xdr:nvSpPr>
            <xdr:cNvPr id="1063" name="Group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209</xdr:row>
          <xdr:rowOff>70757</xdr:rowOff>
        </xdr:from>
        <xdr:to>
          <xdr:col>11</xdr:col>
          <xdr:colOff>21771</xdr:colOff>
          <xdr:row>210</xdr:row>
          <xdr:rowOff>108857</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210</xdr:row>
          <xdr:rowOff>87086</xdr:rowOff>
        </xdr:from>
        <xdr:to>
          <xdr:col>11</xdr:col>
          <xdr:colOff>125186</xdr:colOff>
          <xdr:row>211</xdr:row>
          <xdr:rowOff>125186</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211</xdr:row>
          <xdr:rowOff>108857</xdr:rowOff>
        </xdr:from>
        <xdr:to>
          <xdr:col>11</xdr:col>
          <xdr:colOff>419100</xdr:colOff>
          <xdr:row>212</xdr:row>
          <xdr:rowOff>125186</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214</xdr:row>
          <xdr:rowOff>10886</xdr:rowOff>
        </xdr:from>
        <xdr:to>
          <xdr:col>12</xdr:col>
          <xdr:colOff>0</xdr:colOff>
          <xdr:row>218</xdr:row>
          <xdr:rowOff>0</xdr:rowOff>
        </xdr:to>
        <xdr:sp macro="" textlink="">
          <xdr:nvSpPr>
            <xdr:cNvPr id="1067" name="Group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214</xdr:row>
          <xdr:rowOff>70757</xdr:rowOff>
        </xdr:from>
        <xdr:to>
          <xdr:col>11</xdr:col>
          <xdr:colOff>21771</xdr:colOff>
          <xdr:row>215</xdr:row>
          <xdr:rowOff>108857</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215</xdr:row>
          <xdr:rowOff>87086</xdr:rowOff>
        </xdr:from>
        <xdr:to>
          <xdr:col>11</xdr:col>
          <xdr:colOff>125186</xdr:colOff>
          <xdr:row>216</xdr:row>
          <xdr:rowOff>125186</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216</xdr:row>
          <xdr:rowOff>108857</xdr:rowOff>
        </xdr:from>
        <xdr:to>
          <xdr:col>11</xdr:col>
          <xdr:colOff>419100</xdr:colOff>
          <xdr:row>217</xdr:row>
          <xdr:rowOff>125186</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219</xdr:row>
          <xdr:rowOff>10886</xdr:rowOff>
        </xdr:from>
        <xdr:to>
          <xdr:col>12</xdr:col>
          <xdr:colOff>0</xdr:colOff>
          <xdr:row>223</xdr:row>
          <xdr:rowOff>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219</xdr:row>
          <xdr:rowOff>70757</xdr:rowOff>
        </xdr:from>
        <xdr:to>
          <xdr:col>11</xdr:col>
          <xdr:colOff>21771</xdr:colOff>
          <xdr:row>220</xdr:row>
          <xdr:rowOff>108857</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220</xdr:row>
          <xdr:rowOff>87086</xdr:rowOff>
        </xdr:from>
        <xdr:to>
          <xdr:col>11</xdr:col>
          <xdr:colOff>125186</xdr:colOff>
          <xdr:row>221</xdr:row>
          <xdr:rowOff>125186</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221</xdr:row>
          <xdr:rowOff>108857</xdr:rowOff>
        </xdr:from>
        <xdr:to>
          <xdr:col>11</xdr:col>
          <xdr:colOff>419100</xdr:colOff>
          <xdr:row>222</xdr:row>
          <xdr:rowOff>125186</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224</xdr:row>
          <xdr:rowOff>0</xdr:rowOff>
        </xdr:from>
        <xdr:to>
          <xdr:col>12</xdr:col>
          <xdr:colOff>0</xdr:colOff>
          <xdr:row>228</xdr:row>
          <xdr:rowOff>0</xdr:rowOff>
        </xdr:to>
        <xdr:sp macro="" textlink="">
          <xdr:nvSpPr>
            <xdr:cNvPr id="1075" name="Group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224</xdr:row>
          <xdr:rowOff>10886</xdr:rowOff>
        </xdr:from>
        <xdr:to>
          <xdr:col>12</xdr:col>
          <xdr:colOff>0</xdr:colOff>
          <xdr:row>228</xdr:row>
          <xdr:rowOff>32657</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224</xdr:row>
          <xdr:rowOff>70757</xdr:rowOff>
        </xdr:from>
        <xdr:to>
          <xdr:col>11</xdr:col>
          <xdr:colOff>391886</xdr:colOff>
          <xdr:row>225</xdr:row>
          <xdr:rowOff>152400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225</xdr:row>
          <xdr:rowOff>87086</xdr:rowOff>
        </xdr:from>
        <xdr:to>
          <xdr:col>11</xdr:col>
          <xdr:colOff>125186</xdr:colOff>
          <xdr:row>226</xdr:row>
          <xdr:rowOff>125186</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226</xdr:row>
          <xdr:rowOff>108857</xdr:rowOff>
        </xdr:from>
        <xdr:to>
          <xdr:col>11</xdr:col>
          <xdr:colOff>419100</xdr:colOff>
          <xdr:row>227</xdr:row>
          <xdr:rowOff>125186</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204</xdr:row>
          <xdr:rowOff>0</xdr:rowOff>
        </xdr:from>
        <xdr:to>
          <xdr:col>2</xdr:col>
          <xdr:colOff>0</xdr:colOff>
          <xdr:row>208</xdr:row>
          <xdr:rowOff>10886</xdr:rowOff>
        </xdr:to>
        <xdr:sp macro="" textlink="">
          <xdr:nvSpPr>
            <xdr:cNvPr id="1083" name="Group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204</xdr:row>
          <xdr:rowOff>136071</xdr:rowOff>
        </xdr:from>
        <xdr:to>
          <xdr:col>1</xdr:col>
          <xdr:colOff>609600</xdr:colOff>
          <xdr:row>205</xdr:row>
          <xdr:rowOff>163286</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205</xdr:row>
          <xdr:rowOff>163286</xdr:rowOff>
        </xdr:from>
        <xdr:to>
          <xdr:col>1</xdr:col>
          <xdr:colOff>571500</xdr:colOff>
          <xdr:row>207</xdr:row>
          <xdr:rowOff>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209</xdr:row>
          <xdr:rowOff>0</xdr:rowOff>
        </xdr:from>
        <xdr:to>
          <xdr:col>2</xdr:col>
          <xdr:colOff>0</xdr:colOff>
          <xdr:row>213</xdr:row>
          <xdr:rowOff>10886</xdr:rowOff>
        </xdr:to>
        <xdr:sp macro="" textlink="">
          <xdr:nvSpPr>
            <xdr:cNvPr id="1086" name="Group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209</xdr:row>
          <xdr:rowOff>136071</xdr:rowOff>
        </xdr:from>
        <xdr:to>
          <xdr:col>1</xdr:col>
          <xdr:colOff>609600</xdr:colOff>
          <xdr:row>210</xdr:row>
          <xdr:rowOff>163286</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210</xdr:row>
          <xdr:rowOff>163286</xdr:rowOff>
        </xdr:from>
        <xdr:to>
          <xdr:col>1</xdr:col>
          <xdr:colOff>571500</xdr:colOff>
          <xdr:row>212</xdr:row>
          <xdr:rowOff>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0</xdr:colOff>
          <xdr:row>223</xdr:row>
          <xdr:rowOff>10886</xdr:rowOff>
        </xdr:to>
        <xdr:sp macro="" textlink="">
          <xdr:nvSpPr>
            <xdr:cNvPr id="1089" name="Group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253</xdr:row>
          <xdr:rowOff>10886</xdr:rowOff>
        </xdr:from>
        <xdr:to>
          <xdr:col>12</xdr:col>
          <xdr:colOff>0</xdr:colOff>
          <xdr:row>257</xdr:row>
          <xdr:rowOff>0</xdr:rowOff>
        </xdr:to>
        <xdr:sp macro="" textlink="">
          <xdr:nvSpPr>
            <xdr:cNvPr id="1092" name="Group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253</xdr:row>
          <xdr:rowOff>70757</xdr:rowOff>
        </xdr:from>
        <xdr:to>
          <xdr:col>11</xdr:col>
          <xdr:colOff>21771</xdr:colOff>
          <xdr:row>254</xdr:row>
          <xdr:rowOff>108857</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254</xdr:row>
          <xdr:rowOff>87086</xdr:rowOff>
        </xdr:from>
        <xdr:to>
          <xdr:col>11</xdr:col>
          <xdr:colOff>125186</xdr:colOff>
          <xdr:row>255</xdr:row>
          <xdr:rowOff>125186</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255</xdr:row>
          <xdr:rowOff>108857</xdr:rowOff>
        </xdr:from>
        <xdr:to>
          <xdr:col>11</xdr:col>
          <xdr:colOff>419100</xdr:colOff>
          <xdr:row>256</xdr:row>
          <xdr:rowOff>125186</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253</xdr:row>
          <xdr:rowOff>0</xdr:rowOff>
        </xdr:from>
        <xdr:to>
          <xdr:col>2</xdr:col>
          <xdr:colOff>0</xdr:colOff>
          <xdr:row>257</xdr:row>
          <xdr:rowOff>10886</xdr:rowOff>
        </xdr:to>
        <xdr:sp macro="" textlink="">
          <xdr:nvSpPr>
            <xdr:cNvPr id="1096" name="Group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253</xdr:row>
          <xdr:rowOff>136071</xdr:rowOff>
        </xdr:from>
        <xdr:to>
          <xdr:col>1</xdr:col>
          <xdr:colOff>609600</xdr:colOff>
          <xdr:row>254</xdr:row>
          <xdr:rowOff>163286</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254</xdr:row>
          <xdr:rowOff>163286</xdr:rowOff>
        </xdr:from>
        <xdr:to>
          <xdr:col>1</xdr:col>
          <xdr:colOff>571500</xdr:colOff>
          <xdr:row>256</xdr:row>
          <xdr:rowOff>0</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258</xdr:row>
          <xdr:rowOff>10886</xdr:rowOff>
        </xdr:from>
        <xdr:to>
          <xdr:col>12</xdr:col>
          <xdr:colOff>0</xdr:colOff>
          <xdr:row>262</xdr:row>
          <xdr:rowOff>0</xdr:rowOff>
        </xdr:to>
        <xdr:sp macro="" textlink="">
          <xdr:nvSpPr>
            <xdr:cNvPr id="1099" name="Group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258</xdr:row>
          <xdr:rowOff>70757</xdr:rowOff>
        </xdr:from>
        <xdr:to>
          <xdr:col>11</xdr:col>
          <xdr:colOff>21771</xdr:colOff>
          <xdr:row>259</xdr:row>
          <xdr:rowOff>108857</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259</xdr:row>
          <xdr:rowOff>87086</xdr:rowOff>
        </xdr:from>
        <xdr:to>
          <xdr:col>11</xdr:col>
          <xdr:colOff>125186</xdr:colOff>
          <xdr:row>260</xdr:row>
          <xdr:rowOff>125186</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260</xdr:row>
          <xdr:rowOff>108857</xdr:rowOff>
        </xdr:from>
        <xdr:to>
          <xdr:col>11</xdr:col>
          <xdr:colOff>419100</xdr:colOff>
          <xdr:row>261</xdr:row>
          <xdr:rowOff>125186</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258</xdr:row>
          <xdr:rowOff>0</xdr:rowOff>
        </xdr:from>
        <xdr:to>
          <xdr:col>2</xdr:col>
          <xdr:colOff>0</xdr:colOff>
          <xdr:row>262</xdr:row>
          <xdr:rowOff>10886</xdr:rowOff>
        </xdr:to>
        <xdr:sp macro="" textlink="">
          <xdr:nvSpPr>
            <xdr:cNvPr id="1103" name="Group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258</xdr:row>
          <xdr:rowOff>136071</xdr:rowOff>
        </xdr:from>
        <xdr:to>
          <xdr:col>1</xdr:col>
          <xdr:colOff>609600</xdr:colOff>
          <xdr:row>259</xdr:row>
          <xdr:rowOff>163286</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259</xdr:row>
          <xdr:rowOff>163286</xdr:rowOff>
        </xdr:from>
        <xdr:to>
          <xdr:col>1</xdr:col>
          <xdr:colOff>571500</xdr:colOff>
          <xdr:row>261</xdr:row>
          <xdr:rowOff>0</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263</xdr:row>
          <xdr:rowOff>10886</xdr:rowOff>
        </xdr:from>
        <xdr:to>
          <xdr:col>12</xdr:col>
          <xdr:colOff>0</xdr:colOff>
          <xdr:row>267</xdr:row>
          <xdr:rowOff>0</xdr:rowOff>
        </xdr:to>
        <xdr:sp macro="" textlink="">
          <xdr:nvSpPr>
            <xdr:cNvPr id="1106" name="Group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263</xdr:row>
          <xdr:rowOff>70757</xdr:rowOff>
        </xdr:from>
        <xdr:to>
          <xdr:col>11</xdr:col>
          <xdr:colOff>21771</xdr:colOff>
          <xdr:row>264</xdr:row>
          <xdr:rowOff>108857</xdr:rowOff>
        </xdr:to>
        <xdr:sp macro="" textlink="">
          <xdr:nvSpPr>
            <xdr:cNvPr id="1107" name="Option Button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264</xdr:row>
          <xdr:rowOff>87086</xdr:rowOff>
        </xdr:from>
        <xdr:to>
          <xdr:col>11</xdr:col>
          <xdr:colOff>125186</xdr:colOff>
          <xdr:row>265</xdr:row>
          <xdr:rowOff>125186</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265</xdr:row>
          <xdr:rowOff>108857</xdr:rowOff>
        </xdr:from>
        <xdr:to>
          <xdr:col>11</xdr:col>
          <xdr:colOff>419100</xdr:colOff>
          <xdr:row>266</xdr:row>
          <xdr:rowOff>125186</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263</xdr:row>
          <xdr:rowOff>0</xdr:rowOff>
        </xdr:from>
        <xdr:to>
          <xdr:col>2</xdr:col>
          <xdr:colOff>0</xdr:colOff>
          <xdr:row>267</xdr:row>
          <xdr:rowOff>10886</xdr:rowOff>
        </xdr:to>
        <xdr:sp macro="" textlink="">
          <xdr:nvSpPr>
            <xdr:cNvPr id="1110" name="Group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263</xdr:row>
          <xdr:rowOff>136071</xdr:rowOff>
        </xdr:from>
        <xdr:to>
          <xdr:col>1</xdr:col>
          <xdr:colOff>609600</xdr:colOff>
          <xdr:row>264</xdr:row>
          <xdr:rowOff>163286</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264</xdr:row>
          <xdr:rowOff>163286</xdr:rowOff>
        </xdr:from>
        <xdr:to>
          <xdr:col>1</xdr:col>
          <xdr:colOff>571500</xdr:colOff>
          <xdr:row>266</xdr:row>
          <xdr:rowOff>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297</xdr:row>
          <xdr:rowOff>10886</xdr:rowOff>
        </xdr:from>
        <xdr:to>
          <xdr:col>12</xdr:col>
          <xdr:colOff>0</xdr:colOff>
          <xdr:row>301</xdr:row>
          <xdr:rowOff>0</xdr:rowOff>
        </xdr:to>
        <xdr:sp macro="" textlink="">
          <xdr:nvSpPr>
            <xdr:cNvPr id="1120" name="Group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297</xdr:row>
          <xdr:rowOff>70757</xdr:rowOff>
        </xdr:from>
        <xdr:to>
          <xdr:col>11</xdr:col>
          <xdr:colOff>21771</xdr:colOff>
          <xdr:row>298</xdr:row>
          <xdr:rowOff>108857</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298</xdr:row>
          <xdr:rowOff>87086</xdr:rowOff>
        </xdr:from>
        <xdr:to>
          <xdr:col>11</xdr:col>
          <xdr:colOff>125186</xdr:colOff>
          <xdr:row>299</xdr:row>
          <xdr:rowOff>125186</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299</xdr:row>
          <xdr:rowOff>108857</xdr:rowOff>
        </xdr:from>
        <xdr:to>
          <xdr:col>11</xdr:col>
          <xdr:colOff>419100</xdr:colOff>
          <xdr:row>300</xdr:row>
          <xdr:rowOff>125186</xdr:rowOff>
        </xdr:to>
        <xdr:sp macro="" textlink="">
          <xdr:nvSpPr>
            <xdr:cNvPr id="1123" name="Option Button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297</xdr:row>
          <xdr:rowOff>0</xdr:rowOff>
        </xdr:from>
        <xdr:to>
          <xdr:col>2</xdr:col>
          <xdr:colOff>0</xdr:colOff>
          <xdr:row>301</xdr:row>
          <xdr:rowOff>10886</xdr:rowOff>
        </xdr:to>
        <xdr:sp macro="" textlink="">
          <xdr:nvSpPr>
            <xdr:cNvPr id="1124" name="Group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297</xdr:row>
          <xdr:rowOff>136071</xdr:rowOff>
        </xdr:from>
        <xdr:to>
          <xdr:col>1</xdr:col>
          <xdr:colOff>609600</xdr:colOff>
          <xdr:row>298</xdr:row>
          <xdr:rowOff>163286</xdr:rowOff>
        </xdr:to>
        <xdr:sp macro="" textlink="">
          <xdr:nvSpPr>
            <xdr:cNvPr id="1125" name="Option Button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298</xdr:row>
          <xdr:rowOff>163286</xdr:rowOff>
        </xdr:from>
        <xdr:to>
          <xdr:col>1</xdr:col>
          <xdr:colOff>571500</xdr:colOff>
          <xdr:row>300</xdr:row>
          <xdr:rowOff>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302</xdr:row>
          <xdr:rowOff>10886</xdr:rowOff>
        </xdr:from>
        <xdr:to>
          <xdr:col>12</xdr:col>
          <xdr:colOff>0</xdr:colOff>
          <xdr:row>308</xdr:row>
          <xdr:rowOff>0</xdr:rowOff>
        </xdr:to>
        <xdr:sp macro="" textlink="">
          <xdr:nvSpPr>
            <xdr:cNvPr id="1127" name="Group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302</xdr:row>
          <xdr:rowOff>70757</xdr:rowOff>
        </xdr:from>
        <xdr:to>
          <xdr:col>11</xdr:col>
          <xdr:colOff>21771</xdr:colOff>
          <xdr:row>303</xdr:row>
          <xdr:rowOff>108857</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303</xdr:row>
          <xdr:rowOff>87086</xdr:rowOff>
        </xdr:from>
        <xdr:to>
          <xdr:col>11</xdr:col>
          <xdr:colOff>125186</xdr:colOff>
          <xdr:row>304</xdr:row>
          <xdr:rowOff>125186</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304</xdr:row>
          <xdr:rowOff>108857</xdr:rowOff>
        </xdr:from>
        <xdr:to>
          <xdr:col>11</xdr:col>
          <xdr:colOff>419100</xdr:colOff>
          <xdr:row>305</xdr:row>
          <xdr:rowOff>125186</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302</xdr:row>
          <xdr:rowOff>0</xdr:rowOff>
        </xdr:from>
        <xdr:to>
          <xdr:col>2</xdr:col>
          <xdr:colOff>0</xdr:colOff>
          <xdr:row>308</xdr:row>
          <xdr:rowOff>0</xdr:rowOff>
        </xdr:to>
        <xdr:sp macro="" textlink="">
          <xdr:nvSpPr>
            <xdr:cNvPr id="1131" name="Group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302</xdr:row>
          <xdr:rowOff>136071</xdr:rowOff>
        </xdr:from>
        <xdr:to>
          <xdr:col>1</xdr:col>
          <xdr:colOff>609600</xdr:colOff>
          <xdr:row>303</xdr:row>
          <xdr:rowOff>163286</xdr:rowOff>
        </xdr:to>
        <xdr:sp macro="" textlink="">
          <xdr:nvSpPr>
            <xdr:cNvPr id="1132" name="Option Button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303</xdr:row>
          <xdr:rowOff>163286</xdr:rowOff>
        </xdr:from>
        <xdr:to>
          <xdr:col>1</xdr:col>
          <xdr:colOff>571500</xdr:colOff>
          <xdr:row>305</xdr:row>
          <xdr:rowOff>0</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309</xdr:row>
          <xdr:rowOff>10886</xdr:rowOff>
        </xdr:from>
        <xdr:to>
          <xdr:col>12</xdr:col>
          <xdr:colOff>0</xdr:colOff>
          <xdr:row>313</xdr:row>
          <xdr:rowOff>0</xdr:rowOff>
        </xdr:to>
        <xdr:sp macro="" textlink="">
          <xdr:nvSpPr>
            <xdr:cNvPr id="1134" name="Group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309</xdr:row>
          <xdr:rowOff>70757</xdr:rowOff>
        </xdr:from>
        <xdr:to>
          <xdr:col>11</xdr:col>
          <xdr:colOff>21771</xdr:colOff>
          <xdr:row>310</xdr:row>
          <xdr:rowOff>108857</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310</xdr:row>
          <xdr:rowOff>87086</xdr:rowOff>
        </xdr:from>
        <xdr:to>
          <xdr:col>11</xdr:col>
          <xdr:colOff>125186</xdr:colOff>
          <xdr:row>311</xdr:row>
          <xdr:rowOff>125186</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311</xdr:row>
          <xdr:rowOff>108857</xdr:rowOff>
        </xdr:from>
        <xdr:to>
          <xdr:col>11</xdr:col>
          <xdr:colOff>419100</xdr:colOff>
          <xdr:row>312</xdr:row>
          <xdr:rowOff>125186</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309</xdr:row>
          <xdr:rowOff>0</xdr:rowOff>
        </xdr:from>
        <xdr:to>
          <xdr:col>2</xdr:col>
          <xdr:colOff>0</xdr:colOff>
          <xdr:row>313</xdr:row>
          <xdr:rowOff>10886</xdr:rowOff>
        </xdr:to>
        <xdr:sp macro="" textlink="">
          <xdr:nvSpPr>
            <xdr:cNvPr id="1138" name="Group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309</xdr:row>
          <xdr:rowOff>136071</xdr:rowOff>
        </xdr:from>
        <xdr:to>
          <xdr:col>1</xdr:col>
          <xdr:colOff>609600</xdr:colOff>
          <xdr:row>310</xdr:row>
          <xdr:rowOff>163286</xdr:rowOff>
        </xdr:to>
        <xdr:sp macro="" textlink="">
          <xdr:nvSpPr>
            <xdr:cNvPr id="1139" name="Option Button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310</xdr:row>
          <xdr:rowOff>163286</xdr:rowOff>
        </xdr:from>
        <xdr:to>
          <xdr:col>1</xdr:col>
          <xdr:colOff>571500</xdr:colOff>
          <xdr:row>312</xdr:row>
          <xdr:rowOff>0</xdr:rowOff>
        </xdr:to>
        <xdr:sp macro="" textlink="">
          <xdr:nvSpPr>
            <xdr:cNvPr id="1140" name="Option Butto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314</xdr:row>
          <xdr:rowOff>10886</xdr:rowOff>
        </xdr:from>
        <xdr:to>
          <xdr:col>12</xdr:col>
          <xdr:colOff>0</xdr:colOff>
          <xdr:row>318</xdr:row>
          <xdr:rowOff>0</xdr:rowOff>
        </xdr:to>
        <xdr:sp macro="" textlink="">
          <xdr:nvSpPr>
            <xdr:cNvPr id="1141" name="Group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314</xdr:row>
          <xdr:rowOff>70757</xdr:rowOff>
        </xdr:from>
        <xdr:to>
          <xdr:col>11</xdr:col>
          <xdr:colOff>21771</xdr:colOff>
          <xdr:row>315</xdr:row>
          <xdr:rowOff>108857</xdr:rowOff>
        </xdr:to>
        <xdr:sp macro="" textlink="">
          <xdr:nvSpPr>
            <xdr:cNvPr id="1142" name="Option Button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315</xdr:row>
          <xdr:rowOff>87086</xdr:rowOff>
        </xdr:from>
        <xdr:to>
          <xdr:col>11</xdr:col>
          <xdr:colOff>125186</xdr:colOff>
          <xdr:row>316</xdr:row>
          <xdr:rowOff>125186</xdr:rowOff>
        </xdr:to>
        <xdr:sp macro="" textlink="">
          <xdr:nvSpPr>
            <xdr:cNvPr id="1143" name="Option Button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316</xdr:row>
          <xdr:rowOff>108857</xdr:rowOff>
        </xdr:from>
        <xdr:to>
          <xdr:col>11</xdr:col>
          <xdr:colOff>419100</xdr:colOff>
          <xdr:row>317</xdr:row>
          <xdr:rowOff>125186</xdr:rowOff>
        </xdr:to>
        <xdr:sp macro="" textlink="">
          <xdr:nvSpPr>
            <xdr:cNvPr id="1144" name="Option Button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314</xdr:row>
          <xdr:rowOff>0</xdr:rowOff>
        </xdr:from>
        <xdr:to>
          <xdr:col>2</xdr:col>
          <xdr:colOff>0</xdr:colOff>
          <xdr:row>318</xdr:row>
          <xdr:rowOff>10886</xdr:rowOff>
        </xdr:to>
        <xdr:sp macro="" textlink="">
          <xdr:nvSpPr>
            <xdr:cNvPr id="1145" name="Group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314</xdr:row>
          <xdr:rowOff>136071</xdr:rowOff>
        </xdr:from>
        <xdr:to>
          <xdr:col>1</xdr:col>
          <xdr:colOff>609600</xdr:colOff>
          <xdr:row>315</xdr:row>
          <xdr:rowOff>163286</xdr:rowOff>
        </xdr:to>
        <xdr:sp macro="" textlink="">
          <xdr:nvSpPr>
            <xdr:cNvPr id="1146" name="Option Button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315</xdr:row>
          <xdr:rowOff>163286</xdr:rowOff>
        </xdr:from>
        <xdr:to>
          <xdr:col>1</xdr:col>
          <xdr:colOff>571500</xdr:colOff>
          <xdr:row>317</xdr:row>
          <xdr:rowOff>0</xdr:rowOff>
        </xdr:to>
        <xdr:sp macro="" textlink="">
          <xdr:nvSpPr>
            <xdr:cNvPr id="1147" name="Option Button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344</xdr:row>
          <xdr:rowOff>10886</xdr:rowOff>
        </xdr:from>
        <xdr:to>
          <xdr:col>12</xdr:col>
          <xdr:colOff>0</xdr:colOff>
          <xdr:row>348</xdr:row>
          <xdr:rowOff>0</xdr:rowOff>
        </xdr:to>
        <xdr:sp macro="" textlink="">
          <xdr:nvSpPr>
            <xdr:cNvPr id="1190" name="Group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344</xdr:row>
          <xdr:rowOff>70757</xdr:rowOff>
        </xdr:from>
        <xdr:to>
          <xdr:col>11</xdr:col>
          <xdr:colOff>38100</xdr:colOff>
          <xdr:row>345</xdr:row>
          <xdr:rowOff>108857</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345</xdr:row>
          <xdr:rowOff>87086</xdr:rowOff>
        </xdr:from>
        <xdr:to>
          <xdr:col>11</xdr:col>
          <xdr:colOff>125186</xdr:colOff>
          <xdr:row>346</xdr:row>
          <xdr:rowOff>125186</xdr:rowOff>
        </xdr:to>
        <xdr:sp macro="" textlink="">
          <xdr:nvSpPr>
            <xdr:cNvPr id="1192" name="Option Button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346</xdr:row>
          <xdr:rowOff>108857</xdr:rowOff>
        </xdr:from>
        <xdr:to>
          <xdr:col>11</xdr:col>
          <xdr:colOff>419100</xdr:colOff>
          <xdr:row>347</xdr:row>
          <xdr:rowOff>125186</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344</xdr:row>
          <xdr:rowOff>0</xdr:rowOff>
        </xdr:from>
        <xdr:to>
          <xdr:col>2</xdr:col>
          <xdr:colOff>0</xdr:colOff>
          <xdr:row>348</xdr:row>
          <xdr:rowOff>10886</xdr:rowOff>
        </xdr:to>
        <xdr:sp macro="" textlink="">
          <xdr:nvSpPr>
            <xdr:cNvPr id="1194" name="Group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344</xdr:row>
          <xdr:rowOff>136071</xdr:rowOff>
        </xdr:from>
        <xdr:to>
          <xdr:col>1</xdr:col>
          <xdr:colOff>609600</xdr:colOff>
          <xdr:row>345</xdr:row>
          <xdr:rowOff>174171</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345</xdr:row>
          <xdr:rowOff>163286</xdr:rowOff>
        </xdr:from>
        <xdr:to>
          <xdr:col>1</xdr:col>
          <xdr:colOff>571500</xdr:colOff>
          <xdr:row>347</xdr:row>
          <xdr:rowOff>0</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349</xdr:row>
          <xdr:rowOff>10886</xdr:rowOff>
        </xdr:from>
        <xdr:to>
          <xdr:col>12</xdr:col>
          <xdr:colOff>0</xdr:colOff>
          <xdr:row>353</xdr:row>
          <xdr:rowOff>0</xdr:rowOff>
        </xdr:to>
        <xdr:sp macro="" textlink="">
          <xdr:nvSpPr>
            <xdr:cNvPr id="1197" name="Group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349</xdr:row>
          <xdr:rowOff>70757</xdr:rowOff>
        </xdr:from>
        <xdr:to>
          <xdr:col>11</xdr:col>
          <xdr:colOff>21771</xdr:colOff>
          <xdr:row>350</xdr:row>
          <xdr:rowOff>108857</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350</xdr:row>
          <xdr:rowOff>87086</xdr:rowOff>
        </xdr:from>
        <xdr:to>
          <xdr:col>11</xdr:col>
          <xdr:colOff>125186</xdr:colOff>
          <xdr:row>351</xdr:row>
          <xdr:rowOff>125186</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351</xdr:row>
          <xdr:rowOff>108857</xdr:rowOff>
        </xdr:from>
        <xdr:to>
          <xdr:col>11</xdr:col>
          <xdr:colOff>419100</xdr:colOff>
          <xdr:row>352</xdr:row>
          <xdr:rowOff>125186</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349</xdr:row>
          <xdr:rowOff>0</xdr:rowOff>
        </xdr:from>
        <xdr:to>
          <xdr:col>2</xdr:col>
          <xdr:colOff>0</xdr:colOff>
          <xdr:row>353</xdr:row>
          <xdr:rowOff>10886</xdr:rowOff>
        </xdr:to>
        <xdr:sp macro="" textlink="">
          <xdr:nvSpPr>
            <xdr:cNvPr id="1201" name="Group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349</xdr:row>
          <xdr:rowOff>136071</xdr:rowOff>
        </xdr:from>
        <xdr:to>
          <xdr:col>1</xdr:col>
          <xdr:colOff>609600</xdr:colOff>
          <xdr:row>350</xdr:row>
          <xdr:rowOff>163286</xdr:rowOff>
        </xdr:to>
        <xdr:sp macro="" textlink="">
          <xdr:nvSpPr>
            <xdr:cNvPr id="1202" name="Option Button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350</xdr:row>
          <xdr:rowOff>163286</xdr:rowOff>
        </xdr:from>
        <xdr:to>
          <xdr:col>1</xdr:col>
          <xdr:colOff>571500</xdr:colOff>
          <xdr:row>352</xdr:row>
          <xdr:rowOff>0</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354</xdr:row>
          <xdr:rowOff>10886</xdr:rowOff>
        </xdr:from>
        <xdr:to>
          <xdr:col>12</xdr:col>
          <xdr:colOff>0</xdr:colOff>
          <xdr:row>358</xdr:row>
          <xdr:rowOff>0</xdr:rowOff>
        </xdr:to>
        <xdr:sp macro="" textlink="">
          <xdr:nvSpPr>
            <xdr:cNvPr id="1204" name="Group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354</xdr:row>
          <xdr:rowOff>70757</xdr:rowOff>
        </xdr:from>
        <xdr:to>
          <xdr:col>11</xdr:col>
          <xdr:colOff>21771</xdr:colOff>
          <xdr:row>355</xdr:row>
          <xdr:rowOff>108857</xdr:rowOff>
        </xdr:to>
        <xdr:sp macro="" textlink="">
          <xdr:nvSpPr>
            <xdr:cNvPr id="1205" name="Option Butto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355</xdr:row>
          <xdr:rowOff>87086</xdr:rowOff>
        </xdr:from>
        <xdr:to>
          <xdr:col>11</xdr:col>
          <xdr:colOff>125186</xdr:colOff>
          <xdr:row>356</xdr:row>
          <xdr:rowOff>125186</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356</xdr:row>
          <xdr:rowOff>108857</xdr:rowOff>
        </xdr:from>
        <xdr:to>
          <xdr:col>11</xdr:col>
          <xdr:colOff>419100</xdr:colOff>
          <xdr:row>357</xdr:row>
          <xdr:rowOff>125186</xdr:rowOff>
        </xdr:to>
        <xdr:sp macro="" textlink="">
          <xdr:nvSpPr>
            <xdr:cNvPr id="1207" name="Option Butto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354</xdr:row>
          <xdr:rowOff>0</xdr:rowOff>
        </xdr:from>
        <xdr:to>
          <xdr:col>2</xdr:col>
          <xdr:colOff>0</xdr:colOff>
          <xdr:row>358</xdr:row>
          <xdr:rowOff>10886</xdr:rowOff>
        </xdr:to>
        <xdr:sp macro="" textlink="">
          <xdr:nvSpPr>
            <xdr:cNvPr id="1208" name="Group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354</xdr:row>
          <xdr:rowOff>136071</xdr:rowOff>
        </xdr:from>
        <xdr:to>
          <xdr:col>1</xdr:col>
          <xdr:colOff>609600</xdr:colOff>
          <xdr:row>355</xdr:row>
          <xdr:rowOff>163286</xdr:rowOff>
        </xdr:to>
        <xdr:sp macro="" textlink="">
          <xdr:nvSpPr>
            <xdr:cNvPr id="1209" name="Option Butto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355</xdr:row>
          <xdr:rowOff>163286</xdr:rowOff>
        </xdr:from>
        <xdr:to>
          <xdr:col>1</xdr:col>
          <xdr:colOff>571500</xdr:colOff>
          <xdr:row>357</xdr:row>
          <xdr:rowOff>0</xdr:rowOff>
        </xdr:to>
        <xdr:sp macro="" textlink="">
          <xdr:nvSpPr>
            <xdr:cNvPr id="1210" name="Option Butto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359</xdr:row>
          <xdr:rowOff>10886</xdr:rowOff>
        </xdr:from>
        <xdr:to>
          <xdr:col>12</xdr:col>
          <xdr:colOff>0</xdr:colOff>
          <xdr:row>365</xdr:row>
          <xdr:rowOff>0</xdr:rowOff>
        </xdr:to>
        <xdr:sp macro="" textlink="">
          <xdr:nvSpPr>
            <xdr:cNvPr id="1211" name="Group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315686</xdr:colOff>
          <xdr:row>359</xdr:row>
          <xdr:rowOff>174171</xdr:rowOff>
        </xdr:from>
        <xdr:to>
          <xdr:col>10</xdr:col>
          <xdr:colOff>696686</xdr:colOff>
          <xdr:row>361</xdr:row>
          <xdr:rowOff>0</xdr:rowOff>
        </xdr:to>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315686</xdr:colOff>
          <xdr:row>361</xdr:row>
          <xdr:rowOff>21771</xdr:rowOff>
        </xdr:from>
        <xdr:to>
          <xdr:col>11</xdr:col>
          <xdr:colOff>0</xdr:colOff>
          <xdr:row>362</xdr:row>
          <xdr:rowOff>38100</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315686</xdr:colOff>
          <xdr:row>362</xdr:row>
          <xdr:rowOff>0</xdr:rowOff>
        </xdr:from>
        <xdr:to>
          <xdr:col>11</xdr:col>
          <xdr:colOff>228600</xdr:colOff>
          <xdr:row>363</xdr:row>
          <xdr:rowOff>108857</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359</xdr:row>
          <xdr:rowOff>0</xdr:rowOff>
        </xdr:from>
        <xdr:to>
          <xdr:col>2</xdr:col>
          <xdr:colOff>0</xdr:colOff>
          <xdr:row>365</xdr:row>
          <xdr:rowOff>0</xdr:rowOff>
        </xdr:to>
        <xdr:sp macro="" textlink="">
          <xdr:nvSpPr>
            <xdr:cNvPr id="1215" name="Group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277586</xdr:colOff>
          <xdr:row>360</xdr:row>
          <xdr:rowOff>125186</xdr:rowOff>
        </xdr:from>
        <xdr:to>
          <xdr:col>1</xdr:col>
          <xdr:colOff>609600</xdr:colOff>
          <xdr:row>361</xdr:row>
          <xdr:rowOff>152400</xdr:rowOff>
        </xdr:to>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288471</xdr:colOff>
          <xdr:row>361</xdr:row>
          <xdr:rowOff>152400</xdr:rowOff>
        </xdr:from>
        <xdr:to>
          <xdr:col>1</xdr:col>
          <xdr:colOff>593271</xdr:colOff>
          <xdr:row>363</xdr:row>
          <xdr:rowOff>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366</xdr:row>
          <xdr:rowOff>10886</xdr:rowOff>
        </xdr:from>
        <xdr:to>
          <xdr:col>12</xdr:col>
          <xdr:colOff>0</xdr:colOff>
          <xdr:row>370</xdr:row>
          <xdr:rowOff>0</xdr:rowOff>
        </xdr:to>
        <xdr:sp macro="" textlink="">
          <xdr:nvSpPr>
            <xdr:cNvPr id="1218" name="Group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366</xdr:row>
          <xdr:rowOff>70757</xdr:rowOff>
        </xdr:from>
        <xdr:to>
          <xdr:col>11</xdr:col>
          <xdr:colOff>21771</xdr:colOff>
          <xdr:row>367</xdr:row>
          <xdr:rowOff>108857</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367</xdr:row>
          <xdr:rowOff>87086</xdr:rowOff>
        </xdr:from>
        <xdr:to>
          <xdr:col>11</xdr:col>
          <xdr:colOff>125186</xdr:colOff>
          <xdr:row>368</xdr:row>
          <xdr:rowOff>125186</xdr:rowOff>
        </xdr:to>
        <xdr:sp macro="" textlink="">
          <xdr:nvSpPr>
            <xdr:cNvPr id="1220" name="Option Button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368</xdr:row>
          <xdr:rowOff>108857</xdr:rowOff>
        </xdr:from>
        <xdr:to>
          <xdr:col>11</xdr:col>
          <xdr:colOff>419100</xdr:colOff>
          <xdr:row>369</xdr:row>
          <xdr:rowOff>125186</xdr:rowOff>
        </xdr:to>
        <xdr:sp macro="" textlink="">
          <xdr:nvSpPr>
            <xdr:cNvPr id="1221" name="Option Button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366</xdr:row>
          <xdr:rowOff>0</xdr:rowOff>
        </xdr:from>
        <xdr:to>
          <xdr:col>2</xdr:col>
          <xdr:colOff>0</xdr:colOff>
          <xdr:row>370</xdr:row>
          <xdr:rowOff>10886</xdr:rowOff>
        </xdr:to>
        <xdr:sp macro="" textlink="">
          <xdr:nvSpPr>
            <xdr:cNvPr id="1222" name="Group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366</xdr:row>
          <xdr:rowOff>136071</xdr:rowOff>
        </xdr:from>
        <xdr:to>
          <xdr:col>1</xdr:col>
          <xdr:colOff>609600</xdr:colOff>
          <xdr:row>367</xdr:row>
          <xdr:rowOff>163286</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367</xdr:row>
          <xdr:rowOff>163286</xdr:rowOff>
        </xdr:from>
        <xdr:to>
          <xdr:col>1</xdr:col>
          <xdr:colOff>571500</xdr:colOff>
          <xdr:row>369</xdr:row>
          <xdr:rowOff>0</xdr:rowOff>
        </xdr:to>
        <xdr:sp macro="" textlink="">
          <xdr:nvSpPr>
            <xdr:cNvPr id="1224" name="Option Button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371</xdr:row>
          <xdr:rowOff>10886</xdr:rowOff>
        </xdr:from>
        <xdr:to>
          <xdr:col>12</xdr:col>
          <xdr:colOff>0</xdr:colOff>
          <xdr:row>375</xdr:row>
          <xdr:rowOff>0</xdr:rowOff>
        </xdr:to>
        <xdr:sp macro="" textlink="">
          <xdr:nvSpPr>
            <xdr:cNvPr id="1225" name="Group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371</xdr:row>
          <xdr:rowOff>70757</xdr:rowOff>
        </xdr:from>
        <xdr:to>
          <xdr:col>11</xdr:col>
          <xdr:colOff>21771</xdr:colOff>
          <xdr:row>372</xdr:row>
          <xdr:rowOff>108857</xdr:rowOff>
        </xdr:to>
        <xdr:sp macro="" textlink="">
          <xdr:nvSpPr>
            <xdr:cNvPr id="1226" name="Option Button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372</xdr:row>
          <xdr:rowOff>87086</xdr:rowOff>
        </xdr:from>
        <xdr:to>
          <xdr:col>11</xdr:col>
          <xdr:colOff>125186</xdr:colOff>
          <xdr:row>373</xdr:row>
          <xdr:rowOff>125186</xdr:rowOff>
        </xdr:to>
        <xdr:sp macro="" textlink="">
          <xdr:nvSpPr>
            <xdr:cNvPr id="1227" name="Option Button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373</xdr:row>
          <xdr:rowOff>108857</xdr:rowOff>
        </xdr:from>
        <xdr:to>
          <xdr:col>11</xdr:col>
          <xdr:colOff>419100</xdr:colOff>
          <xdr:row>374</xdr:row>
          <xdr:rowOff>125186</xdr:rowOff>
        </xdr:to>
        <xdr:sp macro="" textlink="">
          <xdr:nvSpPr>
            <xdr:cNvPr id="1228" name="Option Button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371</xdr:row>
          <xdr:rowOff>0</xdr:rowOff>
        </xdr:from>
        <xdr:to>
          <xdr:col>2</xdr:col>
          <xdr:colOff>0</xdr:colOff>
          <xdr:row>375</xdr:row>
          <xdr:rowOff>10886</xdr:rowOff>
        </xdr:to>
        <xdr:sp macro="" textlink="">
          <xdr:nvSpPr>
            <xdr:cNvPr id="1229" name="Group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371</xdr:row>
          <xdr:rowOff>136071</xdr:rowOff>
        </xdr:from>
        <xdr:to>
          <xdr:col>1</xdr:col>
          <xdr:colOff>609600</xdr:colOff>
          <xdr:row>372</xdr:row>
          <xdr:rowOff>163286</xdr:rowOff>
        </xdr:to>
        <xdr:sp macro="" textlink="">
          <xdr:nvSpPr>
            <xdr:cNvPr id="1230" name="Option Button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372</xdr:row>
          <xdr:rowOff>163286</xdr:rowOff>
        </xdr:from>
        <xdr:to>
          <xdr:col>1</xdr:col>
          <xdr:colOff>571500</xdr:colOff>
          <xdr:row>374</xdr:row>
          <xdr:rowOff>0</xdr:rowOff>
        </xdr:to>
        <xdr:sp macro="" textlink="">
          <xdr:nvSpPr>
            <xdr:cNvPr id="1231" name="Option Button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400</xdr:row>
          <xdr:rowOff>10886</xdr:rowOff>
        </xdr:from>
        <xdr:to>
          <xdr:col>12</xdr:col>
          <xdr:colOff>0</xdr:colOff>
          <xdr:row>404</xdr:row>
          <xdr:rowOff>0</xdr:rowOff>
        </xdr:to>
        <xdr:sp macro="" textlink="">
          <xdr:nvSpPr>
            <xdr:cNvPr id="1232" name="Group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400</xdr:row>
          <xdr:rowOff>70757</xdr:rowOff>
        </xdr:from>
        <xdr:to>
          <xdr:col>11</xdr:col>
          <xdr:colOff>21771</xdr:colOff>
          <xdr:row>401</xdr:row>
          <xdr:rowOff>108857</xdr:rowOff>
        </xdr:to>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401</xdr:row>
          <xdr:rowOff>87086</xdr:rowOff>
        </xdr:from>
        <xdr:to>
          <xdr:col>11</xdr:col>
          <xdr:colOff>125186</xdr:colOff>
          <xdr:row>402</xdr:row>
          <xdr:rowOff>125186</xdr:rowOff>
        </xdr:to>
        <xdr:sp macro="" textlink="">
          <xdr:nvSpPr>
            <xdr:cNvPr id="1234" name="Option Butto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402</xdr:row>
          <xdr:rowOff>108857</xdr:rowOff>
        </xdr:from>
        <xdr:to>
          <xdr:col>11</xdr:col>
          <xdr:colOff>419100</xdr:colOff>
          <xdr:row>403</xdr:row>
          <xdr:rowOff>125186</xdr:rowOff>
        </xdr:to>
        <xdr:sp macro="" textlink="">
          <xdr:nvSpPr>
            <xdr:cNvPr id="1235" name="Option Button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405</xdr:row>
          <xdr:rowOff>10886</xdr:rowOff>
        </xdr:from>
        <xdr:to>
          <xdr:col>12</xdr:col>
          <xdr:colOff>0</xdr:colOff>
          <xdr:row>409</xdr:row>
          <xdr:rowOff>0</xdr:rowOff>
        </xdr:to>
        <xdr:sp macro="" textlink="">
          <xdr:nvSpPr>
            <xdr:cNvPr id="1236" name="Group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405</xdr:row>
          <xdr:rowOff>70757</xdr:rowOff>
        </xdr:from>
        <xdr:to>
          <xdr:col>11</xdr:col>
          <xdr:colOff>21771</xdr:colOff>
          <xdr:row>406</xdr:row>
          <xdr:rowOff>108857</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406</xdr:row>
          <xdr:rowOff>87086</xdr:rowOff>
        </xdr:from>
        <xdr:to>
          <xdr:col>11</xdr:col>
          <xdr:colOff>125186</xdr:colOff>
          <xdr:row>407</xdr:row>
          <xdr:rowOff>125186</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407</xdr:row>
          <xdr:rowOff>108857</xdr:rowOff>
        </xdr:from>
        <xdr:to>
          <xdr:col>11</xdr:col>
          <xdr:colOff>419100</xdr:colOff>
          <xdr:row>408</xdr:row>
          <xdr:rowOff>125186</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405</xdr:row>
          <xdr:rowOff>0</xdr:rowOff>
        </xdr:from>
        <xdr:to>
          <xdr:col>2</xdr:col>
          <xdr:colOff>0</xdr:colOff>
          <xdr:row>409</xdr:row>
          <xdr:rowOff>10886</xdr:rowOff>
        </xdr:to>
        <xdr:sp macro="" textlink="">
          <xdr:nvSpPr>
            <xdr:cNvPr id="1240" name="Group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405</xdr:row>
          <xdr:rowOff>136071</xdr:rowOff>
        </xdr:from>
        <xdr:to>
          <xdr:col>1</xdr:col>
          <xdr:colOff>609600</xdr:colOff>
          <xdr:row>406</xdr:row>
          <xdr:rowOff>163286</xdr:rowOff>
        </xdr:to>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406</xdr:row>
          <xdr:rowOff>163286</xdr:rowOff>
        </xdr:from>
        <xdr:to>
          <xdr:col>1</xdr:col>
          <xdr:colOff>571500</xdr:colOff>
          <xdr:row>408</xdr:row>
          <xdr:rowOff>0</xdr:rowOff>
        </xdr:to>
        <xdr:sp macro="" textlink="">
          <xdr:nvSpPr>
            <xdr:cNvPr id="1242" name="Option Button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410</xdr:row>
          <xdr:rowOff>10886</xdr:rowOff>
        </xdr:from>
        <xdr:to>
          <xdr:col>12</xdr:col>
          <xdr:colOff>0</xdr:colOff>
          <xdr:row>414</xdr:row>
          <xdr:rowOff>0</xdr:rowOff>
        </xdr:to>
        <xdr:sp macro="" textlink="">
          <xdr:nvSpPr>
            <xdr:cNvPr id="1243" name="Group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410</xdr:row>
          <xdr:rowOff>70757</xdr:rowOff>
        </xdr:from>
        <xdr:to>
          <xdr:col>11</xdr:col>
          <xdr:colOff>21771</xdr:colOff>
          <xdr:row>411</xdr:row>
          <xdr:rowOff>108857</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411</xdr:row>
          <xdr:rowOff>87086</xdr:rowOff>
        </xdr:from>
        <xdr:to>
          <xdr:col>11</xdr:col>
          <xdr:colOff>125186</xdr:colOff>
          <xdr:row>412</xdr:row>
          <xdr:rowOff>125186</xdr:rowOff>
        </xdr:to>
        <xdr:sp macro="" textlink="">
          <xdr:nvSpPr>
            <xdr:cNvPr id="1245" name="Option Button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412</xdr:row>
          <xdr:rowOff>108857</xdr:rowOff>
        </xdr:from>
        <xdr:to>
          <xdr:col>11</xdr:col>
          <xdr:colOff>419100</xdr:colOff>
          <xdr:row>413</xdr:row>
          <xdr:rowOff>125186</xdr:rowOff>
        </xdr:to>
        <xdr:sp macro="" textlink="">
          <xdr:nvSpPr>
            <xdr:cNvPr id="1246" name="Option Button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410</xdr:row>
          <xdr:rowOff>0</xdr:rowOff>
        </xdr:from>
        <xdr:to>
          <xdr:col>2</xdr:col>
          <xdr:colOff>0</xdr:colOff>
          <xdr:row>414</xdr:row>
          <xdr:rowOff>10886</xdr:rowOff>
        </xdr:to>
        <xdr:sp macro="" textlink="">
          <xdr:nvSpPr>
            <xdr:cNvPr id="1247" name="Group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410</xdr:row>
          <xdr:rowOff>136071</xdr:rowOff>
        </xdr:from>
        <xdr:to>
          <xdr:col>1</xdr:col>
          <xdr:colOff>609600</xdr:colOff>
          <xdr:row>411</xdr:row>
          <xdr:rowOff>163286</xdr:rowOff>
        </xdr:to>
        <xdr:sp macro="" textlink="">
          <xdr:nvSpPr>
            <xdr:cNvPr id="1248" name="Option Button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411</xdr:row>
          <xdr:rowOff>163286</xdr:rowOff>
        </xdr:from>
        <xdr:to>
          <xdr:col>1</xdr:col>
          <xdr:colOff>571500</xdr:colOff>
          <xdr:row>413</xdr:row>
          <xdr:rowOff>0</xdr:rowOff>
        </xdr:to>
        <xdr:sp macro="" textlink="">
          <xdr:nvSpPr>
            <xdr:cNvPr id="1249" name="Option Button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415</xdr:row>
          <xdr:rowOff>10886</xdr:rowOff>
        </xdr:from>
        <xdr:to>
          <xdr:col>12</xdr:col>
          <xdr:colOff>0</xdr:colOff>
          <xdr:row>419</xdr:row>
          <xdr:rowOff>0</xdr:rowOff>
        </xdr:to>
        <xdr:sp macro="" textlink="">
          <xdr:nvSpPr>
            <xdr:cNvPr id="1250" name="Group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415</xdr:row>
          <xdr:rowOff>70757</xdr:rowOff>
        </xdr:from>
        <xdr:to>
          <xdr:col>11</xdr:col>
          <xdr:colOff>21771</xdr:colOff>
          <xdr:row>416</xdr:row>
          <xdr:rowOff>108857</xdr:rowOff>
        </xdr:to>
        <xdr:sp macro="" textlink="">
          <xdr:nvSpPr>
            <xdr:cNvPr id="1251" name="Option Button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416</xdr:row>
          <xdr:rowOff>87086</xdr:rowOff>
        </xdr:from>
        <xdr:to>
          <xdr:col>11</xdr:col>
          <xdr:colOff>125186</xdr:colOff>
          <xdr:row>417</xdr:row>
          <xdr:rowOff>125186</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417</xdr:row>
          <xdr:rowOff>108857</xdr:rowOff>
        </xdr:from>
        <xdr:to>
          <xdr:col>11</xdr:col>
          <xdr:colOff>419100</xdr:colOff>
          <xdr:row>418</xdr:row>
          <xdr:rowOff>125186</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420</xdr:row>
          <xdr:rowOff>10886</xdr:rowOff>
        </xdr:from>
        <xdr:to>
          <xdr:col>12</xdr:col>
          <xdr:colOff>0</xdr:colOff>
          <xdr:row>424</xdr:row>
          <xdr:rowOff>0</xdr:rowOff>
        </xdr:to>
        <xdr:sp macro="" textlink="">
          <xdr:nvSpPr>
            <xdr:cNvPr id="1254" name="Group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420</xdr:row>
          <xdr:rowOff>70757</xdr:rowOff>
        </xdr:from>
        <xdr:to>
          <xdr:col>11</xdr:col>
          <xdr:colOff>21771</xdr:colOff>
          <xdr:row>421</xdr:row>
          <xdr:rowOff>108857</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421</xdr:row>
          <xdr:rowOff>87086</xdr:rowOff>
        </xdr:from>
        <xdr:to>
          <xdr:col>11</xdr:col>
          <xdr:colOff>125186</xdr:colOff>
          <xdr:row>422</xdr:row>
          <xdr:rowOff>125186</xdr:rowOff>
        </xdr:to>
        <xdr:sp macro="" textlink="">
          <xdr:nvSpPr>
            <xdr:cNvPr id="1256" name="Option Button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422</xdr:row>
          <xdr:rowOff>108857</xdr:rowOff>
        </xdr:from>
        <xdr:to>
          <xdr:col>11</xdr:col>
          <xdr:colOff>419100</xdr:colOff>
          <xdr:row>423</xdr:row>
          <xdr:rowOff>125186</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425</xdr:row>
          <xdr:rowOff>10886</xdr:rowOff>
        </xdr:from>
        <xdr:to>
          <xdr:col>12</xdr:col>
          <xdr:colOff>0</xdr:colOff>
          <xdr:row>429</xdr:row>
          <xdr:rowOff>0</xdr:rowOff>
        </xdr:to>
        <xdr:sp macro="" textlink="">
          <xdr:nvSpPr>
            <xdr:cNvPr id="1258" name="Group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425</xdr:row>
          <xdr:rowOff>70757</xdr:rowOff>
        </xdr:from>
        <xdr:to>
          <xdr:col>11</xdr:col>
          <xdr:colOff>21771</xdr:colOff>
          <xdr:row>426</xdr:row>
          <xdr:rowOff>108857</xdr:rowOff>
        </xdr:to>
        <xdr:sp macro="" textlink="">
          <xdr:nvSpPr>
            <xdr:cNvPr id="1259" name="Option Button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426</xdr:row>
          <xdr:rowOff>87086</xdr:rowOff>
        </xdr:from>
        <xdr:to>
          <xdr:col>11</xdr:col>
          <xdr:colOff>125186</xdr:colOff>
          <xdr:row>427</xdr:row>
          <xdr:rowOff>125186</xdr:rowOff>
        </xdr:to>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427</xdr:row>
          <xdr:rowOff>108857</xdr:rowOff>
        </xdr:from>
        <xdr:to>
          <xdr:col>11</xdr:col>
          <xdr:colOff>419100</xdr:colOff>
          <xdr:row>428</xdr:row>
          <xdr:rowOff>125186</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425</xdr:row>
          <xdr:rowOff>0</xdr:rowOff>
        </xdr:from>
        <xdr:to>
          <xdr:col>2</xdr:col>
          <xdr:colOff>0</xdr:colOff>
          <xdr:row>429</xdr:row>
          <xdr:rowOff>10886</xdr:rowOff>
        </xdr:to>
        <xdr:sp macro="" textlink="">
          <xdr:nvSpPr>
            <xdr:cNvPr id="1262" name="Group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425</xdr:row>
          <xdr:rowOff>136071</xdr:rowOff>
        </xdr:from>
        <xdr:to>
          <xdr:col>1</xdr:col>
          <xdr:colOff>609600</xdr:colOff>
          <xdr:row>426</xdr:row>
          <xdr:rowOff>163286</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426</xdr:row>
          <xdr:rowOff>163286</xdr:rowOff>
        </xdr:from>
        <xdr:to>
          <xdr:col>1</xdr:col>
          <xdr:colOff>571500</xdr:colOff>
          <xdr:row>428</xdr:row>
          <xdr:rowOff>0</xdr:rowOff>
        </xdr:to>
        <xdr:sp macro="" textlink="">
          <xdr:nvSpPr>
            <xdr:cNvPr id="1264" name="Option Button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430</xdr:row>
          <xdr:rowOff>10886</xdr:rowOff>
        </xdr:from>
        <xdr:to>
          <xdr:col>12</xdr:col>
          <xdr:colOff>0</xdr:colOff>
          <xdr:row>434</xdr:row>
          <xdr:rowOff>0</xdr:rowOff>
        </xdr:to>
        <xdr:sp macro="" textlink="">
          <xdr:nvSpPr>
            <xdr:cNvPr id="1265" name="Group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430</xdr:row>
          <xdr:rowOff>70757</xdr:rowOff>
        </xdr:from>
        <xdr:to>
          <xdr:col>11</xdr:col>
          <xdr:colOff>21771</xdr:colOff>
          <xdr:row>431</xdr:row>
          <xdr:rowOff>108857</xdr:rowOff>
        </xdr:to>
        <xdr:sp macro="" textlink="">
          <xdr:nvSpPr>
            <xdr:cNvPr id="1266" name="Option Button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431</xdr:row>
          <xdr:rowOff>87086</xdr:rowOff>
        </xdr:from>
        <xdr:to>
          <xdr:col>11</xdr:col>
          <xdr:colOff>125186</xdr:colOff>
          <xdr:row>432</xdr:row>
          <xdr:rowOff>125186</xdr:rowOff>
        </xdr:to>
        <xdr:sp macro="" textlink="">
          <xdr:nvSpPr>
            <xdr:cNvPr id="1267" name="Option Button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432</xdr:row>
          <xdr:rowOff>108857</xdr:rowOff>
        </xdr:from>
        <xdr:to>
          <xdr:col>11</xdr:col>
          <xdr:colOff>419100</xdr:colOff>
          <xdr:row>433</xdr:row>
          <xdr:rowOff>125186</xdr:rowOff>
        </xdr:to>
        <xdr:sp macro="" textlink="">
          <xdr:nvSpPr>
            <xdr:cNvPr id="1268" name="Option Button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435</xdr:row>
          <xdr:rowOff>10886</xdr:rowOff>
        </xdr:from>
        <xdr:to>
          <xdr:col>12</xdr:col>
          <xdr:colOff>0</xdr:colOff>
          <xdr:row>439</xdr:row>
          <xdr:rowOff>0</xdr:rowOff>
        </xdr:to>
        <xdr:sp macro="" textlink="">
          <xdr:nvSpPr>
            <xdr:cNvPr id="1269" name="Group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435</xdr:row>
          <xdr:rowOff>70757</xdr:rowOff>
        </xdr:from>
        <xdr:to>
          <xdr:col>11</xdr:col>
          <xdr:colOff>21771</xdr:colOff>
          <xdr:row>436</xdr:row>
          <xdr:rowOff>108857</xdr:rowOff>
        </xdr:to>
        <xdr:sp macro="" textlink="">
          <xdr:nvSpPr>
            <xdr:cNvPr id="1270" name="Option Button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436</xdr:row>
          <xdr:rowOff>87086</xdr:rowOff>
        </xdr:from>
        <xdr:to>
          <xdr:col>11</xdr:col>
          <xdr:colOff>125186</xdr:colOff>
          <xdr:row>437</xdr:row>
          <xdr:rowOff>125186</xdr:rowOff>
        </xdr:to>
        <xdr:sp macro="" textlink="">
          <xdr:nvSpPr>
            <xdr:cNvPr id="1271" name="Option Button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437</xdr:row>
          <xdr:rowOff>108857</xdr:rowOff>
        </xdr:from>
        <xdr:to>
          <xdr:col>11</xdr:col>
          <xdr:colOff>419100</xdr:colOff>
          <xdr:row>438</xdr:row>
          <xdr:rowOff>125186</xdr:rowOff>
        </xdr:to>
        <xdr:sp macro="" textlink="">
          <xdr:nvSpPr>
            <xdr:cNvPr id="1272" name="Option Button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435</xdr:row>
          <xdr:rowOff>0</xdr:rowOff>
        </xdr:from>
        <xdr:to>
          <xdr:col>2</xdr:col>
          <xdr:colOff>0</xdr:colOff>
          <xdr:row>439</xdr:row>
          <xdr:rowOff>10886</xdr:rowOff>
        </xdr:to>
        <xdr:sp macro="" textlink="">
          <xdr:nvSpPr>
            <xdr:cNvPr id="1273" name="Group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435</xdr:row>
          <xdr:rowOff>136071</xdr:rowOff>
        </xdr:from>
        <xdr:to>
          <xdr:col>1</xdr:col>
          <xdr:colOff>609600</xdr:colOff>
          <xdr:row>436</xdr:row>
          <xdr:rowOff>163286</xdr:rowOff>
        </xdr:to>
        <xdr:sp macro="" textlink="">
          <xdr:nvSpPr>
            <xdr:cNvPr id="1274" name="Option Butto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436</xdr:row>
          <xdr:rowOff>163286</xdr:rowOff>
        </xdr:from>
        <xdr:to>
          <xdr:col>1</xdr:col>
          <xdr:colOff>571500</xdr:colOff>
          <xdr:row>438</xdr:row>
          <xdr:rowOff>0</xdr:rowOff>
        </xdr:to>
        <xdr:sp macro="" textlink="">
          <xdr:nvSpPr>
            <xdr:cNvPr id="1275" name="Option Butto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501</xdr:row>
          <xdr:rowOff>10886</xdr:rowOff>
        </xdr:from>
        <xdr:to>
          <xdr:col>12</xdr:col>
          <xdr:colOff>0</xdr:colOff>
          <xdr:row>505</xdr:row>
          <xdr:rowOff>0</xdr:rowOff>
        </xdr:to>
        <xdr:sp macro="" textlink="">
          <xdr:nvSpPr>
            <xdr:cNvPr id="1276" name="Group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501</xdr:row>
          <xdr:rowOff>70757</xdr:rowOff>
        </xdr:from>
        <xdr:to>
          <xdr:col>11</xdr:col>
          <xdr:colOff>21771</xdr:colOff>
          <xdr:row>502</xdr:row>
          <xdr:rowOff>108857</xdr:rowOff>
        </xdr:to>
        <xdr:sp macro="" textlink="">
          <xdr:nvSpPr>
            <xdr:cNvPr id="1277" name="Option Button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502</xdr:row>
          <xdr:rowOff>87086</xdr:rowOff>
        </xdr:from>
        <xdr:to>
          <xdr:col>11</xdr:col>
          <xdr:colOff>125186</xdr:colOff>
          <xdr:row>503</xdr:row>
          <xdr:rowOff>125186</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503</xdr:row>
          <xdr:rowOff>108857</xdr:rowOff>
        </xdr:from>
        <xdr:to>
          <xdr:col>11</xdr:col>
          <xdr:colOff>419100</xdr:colOff>
          <xdr:row>504</xdr:row>
          <xdr:rowOff>125186</xdr:rowOff>
        </xdr:to>
        <xdr:sp macro="" textlink="">
          <xdr:nvSpPr>
            <xdr:cNvPr id="1279" name="Option Button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501</xdr:row>
          <xdr:rowOff>0</xdr:rowOff>
        </xdr:from>
        <xdr:to>
          <xdr:col>2</xdr:col>
          <xdr:colOff>0</xdr:colOff>
          <xdr:row>505</xdr:row>
          <xdr:rowOff>10886</xdr:rowOff>
        </xdr:to>
        <xdr:sp macro="" textlink="">
          <xdr:nvSpPr>
            <xdr:cNvPr id="1280" name="Group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501</xdr:row>
          <xdr:rowOff>136071</xdr:rowOff>
        </xdr:from>
        <xdr:to>
          <xdr:col>1</xdr:col>
          <xdr:colOff>609600</xdr:colOff>
          <xdr:row>502</xdr:row>
          <xdr:rowOff>163286</xdr:rowOff>
        </xdr:to>
        <xdr:sp macro="" textlink="">
          <xdr:nvSpPr>
            <xdr:cNvPr id="1281" name="Option Button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502</xdr:row>
          <xdr:rowOff>163286</xdr:rowOff>
        </xdr:from>
        <xdr:to>
          <xdr:col>1</xdr:col>
          <xdr:colOff>571500</xdr:colOff>
          <xdr:row>504</xdr:row>
          <xdr:rowOff>0</xdr:rowOff>
        </xdr:to>
        <xdr:sp macro="" textlink="">
          <xdr:nvSpPr>
            <xdr:cNvPr id="1282" name="Option Button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506</xdr:row>
          <xdr:rowOff>10886</xdr:rowOff>
        </xdr:from>
        <xdr:to>
          <xdr:col>12</xdr:col>
          <xdr:colOff>0</xdr:colOff>
          <xdr:row>510</xdr:row>
          <xdr:rowOff>0</xdr:rowOff>
        </xdr:to>
        <xdr:sp macro="" textlink="">
          <xdr:nvSpPr>
            <xdr:cNvPr id="1283" name="Group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506</xdr:row>
          <xdr:rowOff>70757</xdr:rowOff>
        </xdr:from>
        <xdr:to>
          <xdr:col>11</xdr:col>
          <xdr:colOff>21771</xdr:colOff>
          <xdr:row>507</xdr:row>
          <xdr:rowOff>108857</xdr:rowOff>
        </xdr:to>
        <xdr:sp macro="" textlink="">
          <xdr:nvSpPr>
            <xdr:cNvPr id="1284" name="Option Button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507</xdr:row>
          <xdr:rowOff>87086</xdr:rowOff>
        </xdr:from>
        <xdr:to>
          <xdr:col>11</xdr:col>
          <xdr:colOff>125186</xdr:colOff>
          <xdr:row>508</xdr:row>
          <xdr:rowOff>125186</xdr:rowOff>
        </xdr:to>
        <xdr:sp macro="" textlink="">
          <xdr:nvSpPr>
            <xdr:cNvPr id="1285" name="Option Button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508</xdr:row>
          <xdr:rowOff>108857</xdr:rowOff>
        </xdr:from>
        <xdr:to>
          <xdr:col>11</xdr:col>
          <xdr:colOff>419100</xdr:colOff>
          <xdr:row>509</xdr:row>
          <xdr:rowOff>125186</xdr:rowOff>
        </xdr:to>
        <xdr:sp macro="" textlink="">
          <xdr:nvSpPr>
            <xdr:cNvPr id="1286" name="Option Button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506</xdr:row>
          <xdr:rowOff>0</xdr:rowOff>
        </xdr:from>
        <xdr:to>
          <xdr:col>2</xdr:col>
          <xdr:colOff>0</xdr:colOff>
          <xdr:row>510</xdr:row>
          <xdr:rowOff>10886</xdr:rowOff>
        </xdr:to>
        <xdr:sp macro="" textlink="">
          <xdr:nvSpPr>
            <xdr:cNvPr id="1287" name="Group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506</xdr:row>
          <xdr:rowOff>136071</xdr:rowOff>
        </xdr:from>
        <xdr:to>
          <xdr:col>1</xdr:col>
          <xdr:colOff>609600</xdr:colOff>
          <xdr:row>507</xdr:row>
          <xdr:rowOff>163286</xdr:rowOff>
        </xdr:to>
        <xdr:sp macro="" textlink="">
          <xdr:nvSpPr>
            <xdr:cNvPr id="1288" name="Option Button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507</xdr:row>
          <xdr:rowOff>163286</xdr:rowOff>
        </xdr:from>
        <xdr:to>
          <xdr:col>1</xdr:col>
          <xdr:colOff>571500</xdr:colOff>
          <xdr:row>509</xdr:row>
          <xdr:rowOff>0</xdr:rowOff>
        </xdr:to>
        <xdr:sp macro="" textlink="">
          <xdr:nvSpPr>
            <xdr:cNvPr id="1289" name="Option Button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530</xdr:row>
          <xdr:rowOff>10886</xdr:rowOff>
        </xdr:from>
        <xdr:to>
          <xdr:col>12</xdr:col>
          <xdr:colOff>0</xdr:colOff>
          <xdr:row>535</xdr:row>
          <xdr:rowOff>0</xdr:rowOff>
        </xdr:to>
        <xdr:sp macro="" textlink="">
          <xdr:nvSpPr>
            <xdr:cNvPr id="1290" name="Group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530</xdr:row>
          <xdr:rowOff>70757</xdr:rowOff>
        </xdr:from>
        <xdr:to>
          <xdr:col>11</xdr:col>
          <xdr:colOff>21771</xdr:colOff>
          <xdr:row>531</xdr:row>
          <xdr:rowOff>108857</xdr:rowOff>
        </xdr:to>
        <xdr:sp macro="" textlink="">
          <xdr:nvSpPr>
            <xdr:cNvPr id="1291" name="Option Button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531</xdr:row>
          <xdr:rowOff>87086</xdr:rowOff>
        </xdr:from>
        <xdr:to>
          <xdr:col>11</xdr:col>
          <xdr:colOff>125186</xdr:colOff>
          <xdr:row>532</xdr:row>
          <xdr:rowOff>125186</xdr:rowOff>
        </xdr:to>
        <xdr:sp macro="" textlink="">
          <xdr:nvSpPr>
            <xdr:cNvPr id="1292" name="Option Button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532</xdr:row>
          <xdr:rowOff>108857</xdr:rowOff>
        </xdr:from>
        <xdr:to>
          <xdr:col>11</xdr:col>
          <xdr:colOff>419100</xdr:colOff>
          <xdr:row>533</xdr:row>
          <xdr:rowOff>125186</xdr:rowOff>
        </xdr:to>
        <xdr:sp macro="" textlink="">
          <xdr:nvSpPr>
            <xdr:cNvPr id="1293" name="Option Button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536</xdr:row>
          <xdr:rowOff>10886</xdr:rowOff>
        </xdr:from>
        <xdr:to>
          <xdr:col>12</xdr:col>
          <xdr:colOff>0</xdr:colOff>
          <xdr:row>540</xdr:row>
          <xdr:rowOff>0</xdr:rowOff>
        </xdr:to>
        <xdr:sp macro="" textlink="">
          <xdr:nvSpPr>
            <xdr:cNvPr id="1294" name="Group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536</xdr:row>
          <xdr:rowOff>70757</xdr:rowOff>
        </xdr:from>
        <xdr:to>
          <xdr:col>11</xdr:col>
          <xdr:colOff>21771</xdr:colOff>
          <xdr:row>537</xdr:row>
          <xdr:rowOff>108857</xdr:rowOff>
        </xdr:to>
        <xdr:sp macro="" textlink="">
          <xdr:nvSpPr>
            <xdr:cNvPr id="1295" name="Option Button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537</xdr:row>
          <xdr:rowOff>87086</xdr:rowOff>
        </xdr:from>
        <xdr:to>
          <xdr:col>11</xdr:col>
          <xdr:colOff>125186</xdr:colOff>
          <xdr:row>538</xdr:row>
          <xdr:rowOff>125186</xdr:rowOff>
        </xdr:to>
        <xdr:sp macro="" textlink="">
          <xdr:nvSpPr>
            <xdr:cNvPr id="1296" name="Option Button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538</xdr:row>
          <xdr:rowOff>108857</xdr:rowOff>
        </xdr:from>
        <xdr:to>
          <xdr:col>11</xdr:col>
          <xdr:colOff>419100</xdr:colOff>
          <xdr:row>539</xdr:row>
          <xdr:rowOff>125186</xdr:rowOff>
        </xdr:to>
        <xdr:sp macro="" textlink="">
          <xdr:nvSpPr>
            <xdr:cNvPr id="1297" name="Option Button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541</xdr:row>
          <xdr:rowOff>10886</xdr:rowOff>
        </xdr:from>
        <xdr:to>
          <xdr:col>12</xdr:col>
          <xdr:colOff>0</xdr:colOff>
          <xdr:row>545</xdr:row>
          <xdr:rowOff>0</xdr:rowOff>
        </xdr:to>
        <xdr:sp macro="" textlink="">
          <xdr:nvSpPr>
            <xdr:cNvPr id="1298" name="Group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541</xdr:row>
          <xdr:rowOff>70757</xdr:rowOff>
        </xdr:from>
        <xdr:to>
          <xdr:col>11</xdr:col>
          <xdr:colOff>21771</xdr:colOff>
          <xdr:row>542</xdr:row>
          <xdr:rowOff>108857</xdr:rowOff>
        </xdr:to>
        <xdr:sp macro="" textlink="">
          <xdr:nvSpPr>
            <xdr:cNvPr id="1299" name="Option Button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542</xdr:row>
          <xdr:rowOff>87086</xdr:rowOff>
        </xdr:from>
        <xdr:to>
          <xdr:col>11</xdr:col>
          <xdr:colOff>125186</xdr:colOff>
          <xdr:row>543</xdr:row>
          <xdr:rowOff>125186</xdr:rowOff>
        </xdr:to>
        <xdr:sp macro="" textlink="">
          <xdr:nvSpPr>
            <xdr:cNvPr id="1300" name="Option Button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543</xdr:row>
          <xdr:rowOff>108857</xdr:rowOff>
        </xdr:from>
        <xdr:to>
          <xdr:col>11</xdr:col>
          <xdr:colOff>419100</xdr:colOff>
          <xdr:row>544</xdr:row>
          <xdr:rowOff>125186</xdr:rowOff>
        </xdr:to>
        <xdr:sp macro="" textlink="">
          <xdr:nvSpPr>
            <xdr:cNvPr id="1301" name="Option Button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564</xdr:row>
          <xdr:rowOff>10886</xdr:rowOff>
        </xdr:from>
        <xdr:to>
          <xdr:col>12</xdr:col>
          <xdr:colOff>0</xdr:colOff>
          <xdr:row>569</xdr:row>
          <xdr:rowOff>0</xdr:rowOff>
        </xdr:to>
        <xdr:sp macro="" textlink="">
          <xdr:nvSpPr>
            <xdr:cNvPr id="1302" name="Group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564</xdr:row>
          <xdr:rowOff>70757</xdr:rowOff>
        </xdr:from>
        <xdr:to>
          <xdr:col>11</xdr:col>
          <xdr:colOff>21771</xdr:colOff>
          <xdr:row>565</xdr:row>
          <xdr:rowOff>108857</xdr:rowOff>
        </xdr:to>
        <xdr:sp macro="" textlink="">
          <xdr:nvSpPr>
            <xdr:cNvPr id="1303" name="Option Button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565</xdr:row>
          <xdr:rowOff>87086</xdr:rowOff>
        </xdr:from>
        <xdr:to>
          <xdr:col>11</xdr:col>
          <xdr:colOff>125186</xdr:colOff>
          <xdr:row>566</xdr:row>
          <xdr:rowOff>125186</xdr:rowOff>
        </xdr:to>
        <xdr:sp macro="" textlink="">
          <xdr:nvSpPr>
            <xdr:cNvPr id="1304" name="Option Button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566</xdr:row>
          <xdr:rowOff>108857</xdr:rowOff>
        </xdr:from>
        <xdr:to>
          <xdr:col>11</xdr:col>
          <xdr:colOff>419100</xdr:colOff>
          <xdr:row>567</xdr:row>
          <xdr:rowOff>125186</xdr:rowOff>
        </xdr:to>
        <xdr:sp macro="" textlink="">
          <xdr:nvSpPr>
            <xdr:cNvPr id="1305" name="Option Button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199</xdr:row>
          <xdr:rowOff>0</xdr:rowOff>
        </xdr:from>
        <xdr:to>
          <xdr:col>2</xdr:col>
          <xdr:colOff>0</xdr:colOff>
          <xdr:row>203</xdr:row>
          <xdr:rowOff>10886</xdr:rowOff>
        </xdr:to>
        <xdr:sp macro="" textlink="">
          <xdr:nvSpPr>
            <xdr:cNvPr id="1306" name="Group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199</xdr:row>
          <xdr:rowOff>136071</xdr:rowOff>
        </xdr:from>
        <xdr:to>
          <xdr:col>1</xdr:col>
          <xdr:colOff>609600</xdr:colOff>
          <xdr:row>200</xdr:row>
          <xdr:rowOff>163286</xdr:rowOff>
        </xdr:to>
        <xdr:sp macro="" textlink="">
          <xdr:nvSpPr>
            <xdr:cNvPr id="1307" name="Option Button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200</xdr:row>
          <xdr:rowOff>163286</xdr:rowOff>
        </xdr:from>
        <xdr:to>
          <xdr:col>1</xdr:col>
          <xdr:colOff>571500</xdr:colOff>
          <xdr:row>202</xdr:row>
          <xdr:rowOff>0</xdr:rowOff>
        </xdr:to>
        <xdr:sp macro="" textlink="">
          <xdr:nvSpPr>
            <xdr:cNvPr id="1308" name="Option Button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268</xdr:row>
          <xdr:rowOff>0</xdr:rowOff>
        </xdr:from>
        <xdr:to>
          <xdr:col>2</xdr:col>
          <xdr:colOff>0</xdr:colOff>
          <xdr:row>272</xdr:row>
          <xdr:rowOff>10886</xdr:rowOff>
        </xdr:to>
        <xdr:sp macro="" textlink="">
          <xdr:nvSpPr>
            <xdr:cNvPr id="1309" name="Group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268</xdr:row>
          <xdr:rowOff>136071</xdr:rowOff>
        </xdr:from>
        <xdr:to>
          <xdr:col>1</xdr:col>
          <xdr:colOff>609600</xdr:colOff>
          <xdr:row>269</xdr:row>
          <xdr:rowOff>163286</xdr:rowOff>
        </xdr:to>
        <xdr:sp macro="" textlink="">
          <xdr:nvSpPr>
            <xdr:cNvPr id="1310" name="Option Button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269</xdr:row>
          <xdr:rowOff>163286</xdr:rowOff>
        </xdr:from>
        <xdr:to>
          <xdr:col>1</xdr:col>
          <xdr:colOff>571500</xdr:colOff>
          <xdr:row>271</xdr:row>
          <xdr:rowOff>0</xdr:rowOff>
        </xdr:to>
        <xdr:sp macro="" textlink="">
          <xdr:nvSpPr>
            <xdr:cNvPr id="1311" name="Option Button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268</xdr:row>
          <xdr:rowOff>10886</xdr:rowOff>
        </xdr:from>
        <xdr:to>
          <xdr:col>12</xdr:col>
          <xdr:colOff>0</xdr:colOff>
          <xdr:row>272</xdr:row>
          <xdr:rowOff>0</xdr:rowOff>
        </xdr:to>
        <xdr:sp macro="" textlink="">
          <xdr:nvSpPr>
            <xdr:cNvPr id="1312" name="Group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268</xdr:row>
          <xdr:rowOff>70757</xdr:rowOff>
        </xdr:from>
        <xdr:to>
          <xdr:col>11</xdr:col>
          <xdr:colOff>21771</xdr:colOff>
          <xdr:row>269</xdr:row>
          <xdr:rowOff>108857</xdr:rowOff>
        </xdr:to>
        <xdr:sp macro="" textlink="">
          <xdr:nvSpPr>
            <xdr:cNvPr id="1313" name="Option Button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269</xdr:row>
          <xdr:rowOff>87086</xdr:rowOff>
        </xdr:from>
        <xdr:to>
          <xdr:col>11</xdr:col>
          <xdr:colOff>125186</xdr:colOff>
          <xdr:row>270</xdr:row>
          <xdr:rowOff>125186</xdr:rowOff>
        </xdr:to>
        <xdr:sp macro="" textlink="">
          <xdr:nvSpPr>
            <xdr:cNvPr id="1314" name="Option Button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270</xdr:row>
          <xdr:rowOff>108857</xdr:rowOff>
        </xdr:from>
        <xdr:to>
          <xdr:col>11</xdr:col>
          <xdr:colOff>419100</xdr:colOff>
          <xdr:row>271</xdr:row>
          <xdr:rowOff>125186</xdr:rowOff>
        </xdr:to>
        <xdr:sp macro="" textlink="">
          <xdr:nvSpPr>
            <xdr:cNvPr id="1315" name="Option Button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459</xdr:row>
          <xdr:rowOff>10886</xdr:rowOff>
        </xdr:from>
        <xdr:to>
          <xdr:col>12</xdr:col>
          <xdr:colOff>0</xdr:colOff>
          <xdr:row>463</xdr:row>
          <xdr:rowOff>174171</xdr:rowOff>
        </xdr:to>
        <xdr:sp macro="" textlink="">
          <xdr:nvSpPr>
            <xdr:cNvPr id="1316" name="Group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459</xdr:row>
          <xdr:rowOff>70757</xdr:rowOff>
        </xdr:from>
        <xdr:to>
          <xdr:col>11</xdr:col>
          <xdr:colOff>32657</xdr:colOff>
          <xdr:row>460</xdr:row>
          <xdr:rowOff>108857</xdr:rowOff>
        </xdr:to>
        <xdr:sp macro="" textlink="">
          <xdr:nvSpPr>
            <xdr:cNvPr id="1317" name="Option Button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460</xdr:row>
          <xdr:rowOff>87086</xdr:rowOff>
        </xdr:from>
        <xdr:to>
          <xdr:col>11</xdr:col>
          <xdr:colOff>125186</xdr:colOff>
          <xdr:row>461</xdr:row>
          <xdr:rowOff>125186</xdr:rowOff>
        </xdr:to>
        <xdr:sp macro="" textlink="">
          <xdr:nvSpPr>
            <xdr:cNvPr id="1318" name="Option Button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461</xdr:row>
          <xdr:rowOff>108857</xdr:rowOff>
        </xdr:from>
        <xdr:to>
          <xdr:col>11</xdr:col>
          <xdr:colOff>419100</xdr:colOff>
          <xdr:row>462</xdr:row>
          <xdr:rowOff>125186</xdr:rowOff>
        </xdr:to>
        <xdr:sp macro="" textlink="">
          <xdr:nvSpPr>
            <xdr:cNvPr id="1319" name="Option Button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465</xdr:row>
          <xdr:rowOff>10886</xdr:rowOff>
        </xdr:from>
        <xdr:to>
          <xdr:col>12</xdr:col>
          <xdr:colOff>0</xdr:colOff>
          <xdr:row>471</xdr:row>
          <xdr:rowOff>0</xdr:rowOff>
        </xdr:to>
        <xdr:sp macro="" textlink="">
          <xdr:nvSpPr>
            <xdr:cNvPr id="1320" name="Group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465</xdr:row>
          <xdr:rowOff>70757</xdr:rowOff>
        </xdr:from>
        <xdr:to>
          <xdr:col>11</xdr:col>
          <xdr:colOff>32657</xdr:colOff>
          <xdr:row>466</xdr:row>
          <xdr:rowOff>108857</xdr:rowOff>
        </xdr:to>
        <xdr:sp macro="" textlink="">
          <xdr:nvSpPr>
            <xdr:cNvPr id="1321" name="Option Button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466</xdr:row>
          <xdr:rowOff>87086</xdr:rowOff>
        </xdr:from>
        <xdr:to>
          <xdr:col>11</xdr:col>
          <xdr:colOff>125186</xdr:colOff>
          <xdr:row>467</xdr:row>
          <xdr:rowOff>125186</xdr:rowOff>
        </xdr:to>
        <xdr:sp macro="" textlink="">
          <xdr:nvSpPr>
            <xdr:cNvPr id="1322" name="Option Button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293914</xdr:colOff>
          <xdr:row>467</xdr:row>
          <xdr:rowOff>136071</xdr:rowOff>
        </xdr:from>
        <xdr:to>
          <xdr:col>11</xdr:col>
          <xdr:colOff>408214</xdr:colOff>
          <xdr:row>468</xdr:row>
          <xdr:rowOff>152400</xdr:rowOff>
        </xdr:to>
        <xdr:sp macro="" textlink="">
          <xdr:nvSpPr>
            <xdr:cNvPr id="1323" name="Option Button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472</xdr:row>
          <xdr:rowOff>10886</xdr:rowOff>
        </xdr:from>
        <xdr:to>
          <xdr:col>12</xdr:col>
          <xdr:colOff>0</xdr:colOff>
          <xdr:row>476</xdr:row>
          <xdr:rowOff>0</xdr:rowOff>
        </xdr:to>
        <xdr:sp macro="" textlink="">
          <xdr:nvSpPr>
            <xdr:cNvPr id="1324" name="Group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472</xdr:row>
          <xdr:rowOff>70757</xdr:rowOff>
        </xdr:from>
        <xdr:to>
          <xdr:col>11</xdr:col>
          <xdr:colOff>32657</xdr:colOff>
          <xdr:row>473</xdr:row>
          <xdr:rowOff>108857</xdr:rowOff>
        </xdr:to>
        <xdr:sp macro="" textlink="">
          <xdr:nvSpPr>
            <xdr:cNvPr id="1325" name="Option Button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473</xdr:row>
          <xdr:rowOff>87086</xdr:rowOff>
        </xdr:from>
        <xdr:to>
          <xdr:col>11</xdr:col>
          <xdr:colOff>125186</xdr:colOff>
          <xdr:row>474</xdr:row>
          <xdr:rowOff>125186</xdr:rowOff>
        </xdr:to>
        <xdr:sp macro="" textlink="">
          <xdr:nvSpPr>
            <xdr:cNvPr id="1326" name="Option Button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en parte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474</xdr:row>
          <xdr:rowOff>108857</xdr:rowOff>
        </xdr:from>
        <xdr:to>
          <xdr:col>11</xdr:col>
          <xdr:colOff>419100</xdr:colOff>
          <xdr:row>475</xdr:row>
          <xdr:rowOff>125186</xdr:rowOff>
        </xdr:to>
        <xdr:sp macro="" textlink="">
          <xdr:nvSpPr>
            <xdr:cNvPr id="1327" name="Option Button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 muy bien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0</xdr:colOff>
          <xdr:row>218</xdr:row>
          <xdr:rowOff>10886</xdr:rowOff>
        </xdr:to>
        <xdr:sp macro="" textlink="">
          <xdr:nvSpPr>
            <xdr:cNvPr id="1328" name="Group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214</xdr:row>
          <xdr:rowOff>136071</xdr:rowOff>
        </xdr:from>
        <xdr:to>
          <xdr:col>1</xdr:col>
          <xdr:colOff>609600</xdr:colOff>
          <xdr:row>215</xdr:row>
          <xdr:rowOff>163286</xdr:rowOff>
        </xdr:to>
        <xdr:sp macro="" textlink="">
          <xdr:nvSpPr>
            <xdr:cNvPr id="1329" name="Option Button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215</xdr:row>
          <xdr:rowOff>163286</xdr:rowOff>
        </xdr:from>
        <xdr:to>
          <xdr:col>1</xdr:col>
          <xdr:colOff>571500</xdr:colOff>
          <xdr:row>217</xdr:row>
          <xdr:rowOff>0</xdr:rowOff>
        </xdr:to>
        <xdr:sp macro="" textlink="">
          <xdr:nvSpPr>
            <xdr:cNvPr id="1330" name="Option Button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0</xdr:colOff>
          <xdr:row>223</xdr:row>
          <xdr:rowOff>10886</xdr:rowOff>
        </xdr:to>
        <xdr:sp macro="" textlink="">
          <xdr:nvSpPr>
            <xdr:cNvPr id="1331" name="Group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219</xdr:row>
          <xdr:rowOff>136071</xdr:rowOff>
        </xdr:from>
        <xdr:to>
          <xdr:col>1</xdr:col>
          <xdr:colOff>609600</xdr:colOff>
          <xdr:row>220</xdr:row>
          <xdr:rowOff>163286</xdr:rowOff>
        </xdr:to>
        <xdr:sp macro="" textlink="">
          <xdr:nvSpPr>
            <xdr:cNvPr id="1332" name="Option Button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220</xdr:row>
          <xdr:rowOff>163286</xdr:rowOff>
        </xdr:from>
        <xdr:to>
          <xdr:col>1</xdr:col>
          <xdr:colOff>571500</xdr:colOff>
          <xdr:row>222</xdr:row>
          <xdr:rowOff>0</xdr:rowOff>
        </xdr:to>
        <xdr:sp macro="" textlink="">
          <xdr:nvSpPr>
            <xdr:cNvPr id="1333" name="Option Button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0</xdr:colOff>
          <xdr:row>228</xdr:row>
          <xdr:rowOff>10886</xdr:rowOff>
        </xdr:to>
        <xdr:sp macro="" textlink="">
          <xdr:nvSpPr>
            <xdr:cNvPr id="1334" name="Group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224</xdr:row>
          <xdr:rowOff>136071</xdr:rowOff>
        </xdr:from>
        <xdr:to>
          <xdr:col>1</xdr:col>
          <xdr:colOff>609600</xdr:colOff>
          <xdr:row>225</xdr:row>
          <xdr:rowOff>163286</xdr:rowOff>
        </xdr:to>
        <xdr:sp macro="" textlink="">
          <xdr:nvSpPr>
            <xdr:cNvPr id="1335" name="Option Button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225</xdr:row>
          <xdr:rowOff>163286</xdr:rowOff>
        </xdr:from>
        <xdr:to>
          <xdr:col>1</xdr:col>
          <xdr:colOff>571500</xdr:colOff>
          <xdr:row>227</xdr:row>
          <xdr:rowOff>0</xdr:rowOff>
        </xdr:to>
        <xdr:sp macro="" textlink="">
          <xdr:nvSpPr>
            <xdr:cNvPr id="1336" name="Option Button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472</xdr:row>
          <xdr:rowOff>0</xdr:rowOff>
        </xdr:from>
        <xdr:to>
          <xdr:col>2</xdr:col>
          <xdr:colOff>0</xdr:colOff>
          <xdr:row>476</xdr:row>
          <xdr:rowOff>10886</xdr:rowOff>
        </xdr:to>
        <xdr:sp macro="" textlink="">
          <xdr:nvSpPr>
            <xdr:cNvPr id="1341" name="Group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201386</xdr:colOff>
          <xdr:row>472</xdr:row>
          <xdr:rowOff>103414</xdr:rowOff>
        </xdr:from>
        <xdr:to>
          <xdr:col>1</xdr:col>
          <xdr:colOff>544286</xdr:colOff>
          <xdr:row>473</xdr:row>
          <xdr:rowOff>136071</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201386</xdr:colOff>
          <xdr:row>473</xdr:row>
          <xdr:rowOff>157843</xdr:rowOff>
        </xdr:from>
        <xdr:to>
          <xdr:col>1</xdr:col>
          <xdr:colOff>506186</xdr:colOff>
          <xdr:row>474</xdr:row>
          <xdr:rowOff>179614</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464</xdr:row>
          <xdr:rowOff>59871</xdr:rowOff>
        </xdr:from>
        <xdr:to>
          <xdr:col>2</xdr:col>
          <xdr:colOff>21771</xdr:colOff>
          <xdr:row>470</xdr:row>
          <xdr:rowOff>179614</xdr:rowOff>
        </xdr:to>
        <xdr:sp macro="" textlink="">
          <xdr:nvSpPr>
            <xdr:cNvPr id="1352" name="Group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466</xdr:row>
          <xdr:rowOff>76200</xdr:rowOff>
        </xdr:from>
        <xdr:to>
          <xdr:col>1</xdr:col>
          <xdr:colOff>593271</xdr:colOff>
          <xdr:row>467</xdr:row>
          <xdr:rowOff>76200</xdr:rowOff>
        </xdr:to>
        <xdr:sp macro="" textlink="">
          <xdr:nvSpPr>
            <xdr:cNvPr id="1353" name="Option Button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195943</xdr:colOff>
          <xdr:row>467</xdr:row>
          <xdr:rowOff>152400</xdr:rowOff>
        </xdr:from>
        <xdr:to>
          <xdr:col>1</xdr:col>
          <xdr:colOff>653143</xdr:colOff>
          <xdr:row>468</xdr:row>
          <xdr:rowOff>185057</xdr:rowOff>
        </xdr:to>
        <xdr:sp macro="" textlink="">
          <xdr:nvSpPr>
            <xdr:cNvPr id="1354" name="Option Button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BC64E-689E-4918-89D4-A22B642EB776}">
  <sheetPr codeName="Hoja1"/>
  <dimension ref="A2:S601"/>
  <sheetViews>
    <sheetView showGridLines="0" tabSelected="1" zoomScale="70" zoomScaleNormal="70" workbookViewId="0">
      <selection activeCell="D44" sqref="D44:P64"/>
    </sheetView>
  </sheetViews>
  <sheetFormatPr baseColWidth="10" defaultColWidth="10.84375" defaultRowHeight="14.6" x14ac:dyDescent="0.4"/>
  <cols>
    <col min="1" max="2" width="10.84375" style="6"/>
    <col min="3" max="3" width="0.84375" style="6" customWidth="1"/>
    <col min="4" max="9" width="10.84375" style="6"/>
    <col min="10" max="10" width="0.69140625" style="6" customWidth="1"/>
    <col min="11" max="11" width="10.84375" style="6"/>
    <col min="12" max="12" width="12.84375" style="6" customWidth="1"/>
    <col min="13" max="13" width="1" style="6" customWidth="1"/>
    <col min="14" max="16384" width="10.84375" style="6"/>
  </cols>
  <sheetData>
    <row r="2" spans="4:19" ht="23.15" x14ac:dyDescent="0.4">
      <c r="E2" s="344" t="s">
        <v>0</v>
      </c>
      <c r="F2" s="344"/>
      <c r="G2" s="344"/>
      <c r="H2" s="344"/>
      <c r="I2" s="344"/>
      <c r="J2" s="344"/>
      <c r="K2" s="344"/>
      <c r="L2" s="344"/>
      <c r="M2" s="344"/>
      <c r="N2" s="344"/>
      <c r="O2" s="344"/>
      <c r="P2" s="344"/>
    </row>
    <row r="3" spans="4:19" ht="23.5" customHeight="1" x14ac:dyDescent="0.4">
      <c r="E3" s="345" t="s">
        <v>1</v>
      </c>
      <c r="F3" s="345"/>
      <c r="G3" s="345"/>
      <c r="H3" s="345"/>
      <c r="I3" s="345"/>
      <c r="J3" s="345"/>
      <c r="K3" s="345"/>
      <c r="L3" s="345"/>
      <c r="M3" s="345"/>
      <c r="N3" s="345"/>
      <c r="O3" s="345"/>
      <c r="P3" s="345"/>
    </row>
    <row r="4" spans="4:19" ht="15" customHeight="1" x14ac:dyDescent="0.4">
      <c r="H4" s="346" t="s">
        <v>143</v>
      </c>
      <c r="I4" s="346"/>
      <c r="J4" s="346"/>
      <c r="K4" s="346"/>
      <c r="L4" s="346"/>
    </row>
    <row r="5" spans="4:19" ht="14.5" customHeight="1" x14ac:dyDescent="0.4">
      <c r="H5" s="346"/>
      <c r="I5" s="346"/>
      <c r="J5" s="346"/>
      <c r="K5" s="346"/>
      <c r="L5" s="346"/>
      <c r="S5" s="7"/>
    </row>
    <row r="6" spans="4:19" x14ac:dyDescent="0.4">
      <c r="I6" s="8"/>
      <c r="J6" s="8"/>
    </row>
    <row r="7" spans="4:19" ht="18.45" x14ac:dyDescent="0.4">
      <c r="D7" s="355" t="s">
        <v>2</v>
      </c>
      <c r="E7" s="355"/>
      <c r="F7" s="355"/>
      <c r="G7" s="353" t="s">
        <v>90</v>
      </c>
      <c r="H7" s="353"/>
      <c r="I7" s="353"/>
      <c r="J7" s="353"/>
      <c r="K7" s="353"/>
      <c r="L7" s="353"/>
      <c r="M7" s="353"/>
      <c r="N7" s="353"/>
      <c r="O7" s="353"/>
      <c r="P7" s="353"/>
    </row>
    <row r="8" spans="4:19" ht="18.45" x14ac:dyDescent="0.4">
      <c r="D8" s="72"/>
      <c r="E8" s="72"/>
      <c r="F8" s="72"/>
      <c r="G8" s="86" t="s">
        <v>90</v>
      </c>
      <c r="H8" s="86"/>
      <c r="I8" s="86"/>
      <c r="J8" s="86"/>
      <c r="K8" s="86"/>
      <c r="L8" s="86"/>
      <c r="M8" s="86"/>
      <c r="N8" s="86"/>
      <c r="O8" s="86"/>
      <c r="P8" s="86"/>
    </row>
    <row r="9" spans="4:19" ht="18.45" x14ac:dyDescent="0.4">
      <c r="D9" s="355" t="s">
        <v>3</v>
      </c>
      <c r="E9" s="355"/>
      <c r="F9" s="355"/>
      <c r="G9" s="86" t="s">
        <v>90</v>
      </c>
      <c r="H9" s="86"/>
      <c r="I9" s="86"/>
      <c r="J9" s="86"/>
      <c r="K9" s="86"/>
      <c r="L9" s="86"/>
      <c r="M9" s="86"/>
      <c r="N9" s="86"/>
      <c r="O9" s="86"/>
      <c r="P9" s="86"/>
    </row>
    <row r="10" spans="4:19" ht="18.45" x14ac:dyDescent="0.5">
      <c r="D10" s="72" t="s">
        <v>4</v>
      </c>
      <c r="E10" s="353" t="s">
        <v>90</v>
      </c>
      <c r="F10" s="353"/>
      <c r="G10" s="353"/>
      <c r="I10" s="9" t="s">
        <v>5</v>
      </c>
      <c r="J10" s="10"/>
      <c r="K10" s="354" t="s">
        <v>90</v>
      </c>
      <c r="L10" s="354"/>
      <c r="M10" s="354"/>
      <c r="N10" s="354"/>
      <c r="O10" s="354"/>
      <c r="P10" s="354"/>
    </row>
    <row r="13" spans="4:19" x14ac:dyDescent="0.4">
      <c r="D13" s="87" t="s">
        <v>6</v>
      </c>
      <c r="E13" s="88"/>
      <c r="F13" s="89"/>
      <c r="G13" s="87" t="s">
        <v>7</v>
      </c>
      <c r="H13" s="88"/>
      <c r="I13" s="88"/>
      <c r="J13" s="88"/>
      <c r="K13" s="88"/>
      <c r="L13" s="89"/>
      <c r="M13" s="87" t="s">
        <v>9</v>
      </c>
      <c r="N13" s="88"/>
      <c r="O13" s="88"/>
      <c r="P13" s="89"/>
    </row>
    <row r="14" spans="4:19" ht="17.25" customHeight="1" x14ac:dyDescent="0.4">
      <c r="D14" s="350"/>
      <c r="E14" s="351"/>
      <c r="F14" s="352"/>
      <c r="G14" s="11"/>
      <c r="H14" s="12"/>
      <c r="I14" s="12"/>
      <c r="J14" s="12"/>
      <c r="K14" s="12"/>
      <c r="L14" s="13"/>
      <c r="M14" s="11"/>
      <c r="N14" s="12"/>
      <c r="O14" s="12"/>
      <c r="P14" s="13"/>
    </row>
    <row r="15" spans="4:19" ht="14.5" customHeight="1" x14ac:dyDescent="0.4">
      <c r="D15" s="366" t="s">
        <v>8</v>
      </c>
      <c r="E15" s="367"/>
      <c r="F15" s="368"/>
      <c r="G15" s="356" t="s">
        <v>119</v>
      </c>
      <c r="H15" s="357"/>
      <c r="I15" s="357"/>
      <c r="J15" s="357"/>
      <c r="K15" s="357"/>
      <c r="L15" s="358"/>
      <c r="M15" s="14"/>
      <c r="N15" s="365" t="s">
        <v>86</v>
      </c>
      <c r="O15" s="365"/>
      <c r="P15" s="102">
        <f>+Tablas!C29</f>
        <v>11</v>
      </c>
    </row>
    <row r="16" spans="4:19" ht="14.5" customHeight="1" x14ac:dyDescent="0.4">
      <c r="D16" s="366"/>
      <c r="E16" s="367"/>
      <c r="F16" s="368"/>
      <c r="G16" s="356"/>
      <c r="H16" s="357"/>
      <c r="I16" s="357"/>
      <c r="J16" s="357"/>
      <c r="K16" s="357"/>
      <c r="L16" s="358"/>
      <c r="M16" s="14"/>
      <c r="N16" s="365"/>
      <c r="O16" s="365"/>
      <c r="P16" s="102"/>
    </row>
    <row r="17" spans="4:16" ht="14.5" customHeight="1" x14ac:dyDescent="0.4">
      <c r="D17" s="366"/>
      <c r="E17" s="367"/>
      <c r="F17" s="368"/>
      <c r="G17" s="356"/>
      <c r="H17" s="357"/>
      <c r="I17" s="357"/>
      <c r="J17" s="357"/>
      <c r="K17" s="357"/>
      <c r="L17" s="358"/>
      <c r="M17" s="14"/>
      <c r="N17" s="365" t="s">
        <v>87</v>
      </c>
      <c r="O17" s="365"/>
      <c r="P17" s="103">
        <f>+Tablas!D29</f>
        <v>0</v>
      </c>
    </row>
    <row r="18" spans="4:16" ht="14.5" customHeight="1" x14ac:dyDescent="0.4">
      <c r="D18" s="366"/>
      <c r="E18" s="367"/>
      <c r="F18" s="368"/>
      <c r="G18" s="356"/>
      <c r="H18" s="357"/>
      <c r="I18" s="357"/>
      <c r="J18" s="357"/>
      <c r="K18" s="357"/>
      <c r="L18" s="358"/>
      <c r="M18" s="14"/>
      <c r="N18" s="365"/>
      <c r="O18" s="365"/>
      <c r="P18" s="103"/>
    </row>
    <row r="19" spans="4:16" ht="14.5" customHeight="1" x14ac:dyDescent="0.4">
      <c r="D19" s="366"/>
      <c r="E19" s="367"/>
      <c r="F19" s="368"/>
      <c r="G19" s="356"/>
      <c r="H19" s="357"/>
      <c r="I19" s="357"/>
      <c r="J19" s="357"/>
      <c r="K19" s="357"/>
      <c r="L19" s="358"/>
      <c r="M19" s="14"/>
      <c r="N19" s="365" t="s">
        <v>88</v>
      </c>
      <c r="O19" s="365"/>
      <c r="P19" s="104">
        <f>+Tablas!E29</f>
        <v>0</v>
      </c>
    </row>
    <row r="20" spans="4:16" ht="14.5" customHeight="1" x14ac:dyDescent="0.4">
      <c r="D20" s="366"/>
      <c r="E20" s="367"/>
      <c r="F20" s="368"/>
      <c r="G20" s="356"/>
      <c r="H20" s="357"/>
      <c r="I20" s="357"/>
      <c r="J20" s="357"/>
      <c r="K20" s="357"/>
      <c r="L20" s="358"/>
      <c r="M20" s="14"/>
      <c r="N20" s="365"/>
      <c r="O20" s="365"/>
      <c r="P20" s="104"/>
    </row>
    <row r="21" spans="4:16" ht="14.5" customHeight="1" x14ac:dyDescent="0.4">
      <c r="D21" s="347"/>
      <c r="E21" s="348"/>
      <c r="F21" s="349"/>
      <c r="G21" s="359"/>
      <c r="H21" s="360"/>
      <c r="I21" s="360"/>
      <c r="J21" s="360"/>
      <c r="K21" s="360"/>
      <c r="L21" s="361"/>
      <c r="M21" s="15"/>
      <c r="N21" s="16"/>
      <c r="O21" s="16"/>
      <c r="P21" s="17"/>
    </row>
    <row r="22" spans="4:16" ht="14.5" customHeight="1" x14ac:dyDescent="0.4"/>
    <row r="23" spans="4:16" x14ac:dyDescent="0.4">
      <c r="D23" s="90" t="s">
        <v>11</v>
      </c>
      <c r="E23" s="91"/>
      <c r="F23" s="91"/>
      <c r="G23" s="91"/>
      <c r="H23" s="91"/>
      <c r="I23" s="91"/>
      <c r="J23" s="91"/>
      <c r="K23" s="91"/>
      <c r="L23" s="91"/>
      <c r="M23" s="91"/>
      <c r="N23" s="91"/>
      <c r="O23" s="91"/>
      <c r="P23" s="92"/>
    </row>
    <row r="24" spans="4:16" x14ac:dyDescent="0.4">
      <c r="D24" s="90" t="s">
        <v>12</v>
      </c>
      <c r="E24" s="91"/>
      <c r="F24" s="92"/>
      <c r="G24" s="90" t="s">
        <v>13</v>
      </c>
      <c r="H24" s="91"/>
      <c r="I24" s="92"/>
      <c r="J24" s="90" t="s">
        <v>14</v>
      </c>
      <c r="K24" s="91"/>
      <c r="L24" s="91"/>
      <c r="M24" s="92"/>
      <c r="N24" s="90" t="s">
        <v>84</v>
      </c>
      <c r="O24" s="91"/>
      <c r="P24" s="92"/>
    </row>
    <row r="25" spans="4:16" x14ac:dyDescent="0.4">
      <c r="D25" s="159">
        <f>+Tablas!A2</f>
        <v>11</v>
      </c>
      <c r="E25" s="165"/>
      <c r="F25" s="160"/>
      <c r="G25" s="159">
        <f>+Tablas!C2</f>
        <v>7</v>
      </c>
      <c r="H25" s="165"/>
      <c r="I25" s="160"/>
      <c r="J25" s="179">
        <f>+Tablas!D2</f>
        <v>4</v>
      </c>
      <c r="K25" s="179"/>
      <c r="L25" s="179"/>
      <c r="M25" s="179"/>
      <c r="N25" s="159">
        <f>+Tablas!E2</f>
        <v>4</v>
      </c>
      <c r="O25" s="165"/>
      <c r="P25" s="160"/>
    </row>
    <row r="26" spans="4:16" x14ac:dyDescent="0.4">
      <c r="D26" s="163"/>
      <c r="E26" s="167"/>
      <c r="F26" s="164"/>
      <c r="G26" s="163"/>
      <c r="H26" s="167"/>
      <c r="I26" s="164"/>
      <c r="J26" s="179"/>
      <c r="K26" s="179"/>
      <c r="L26" s="179"/>
      <c r="M26" s="179"/>
      <c r="N26" s="163"/>
      <c r="O26" s="167"/>
      <c r="P26" s="164"/>
    </row>
    <row r="27" spans="4:16" x14ac:dyDescent="0.4">
      <c r="D27" s="18"/>
      <c r="E27" s="18"/>
      <c r="F27" s="18"/>
      <c r="G27" s="19"/>
      <c r="H27" s="19"/>
      <c r="I27" s="19"/>
      <c r="J27" s="19"/>
      <c r="K27" s="19"/>
      <c r="L27" s="19"/>
      <c r="M27" s="19"/>
      <c r="N27" s="20"/>
      <c r="O27" s="19"/>
    </row>
    <row r="28" spans="4:16" x14ac:dyDescent="0.4">
      <c r="D28" s="90" t="s">
        <v>15</v>
      </c>
      <c r="E28" s="91"/>
      <c r="F28" s="91"/>
      <c r="G28" s="91"/>
      <c r="H28" s="91"/>
      <c r="I28" s="91"/>
      <c r="J28" s="91"/>
      <c r="K28" s="91"/>
      <c r="L28" s="91"/>
      <c r="M28" s="91"/>
      <c r="N28" s="91"/>
      <c r="O28" s="91"/>
      <c r="P28" s="92"/>
    </row>
    <row r="29" spans="4:16" ht="13.5" customHeight="1" x14ac:dyDescent="0.4">
      <c r="D29" s="93"/>
      <c r="E29" s="94"/>
      <c r="F29" s="94"/>
      <c r="G29" s="94"/>
      <c r="H29" s="94"/>
      <c r="I29" s="94"/>
      <c r="J29" s="94"/>
      <c r="K29" s="94"/>
      <c r="L29" s="94"/>
      <c r="M29" s="94"/>
      <c r="N29" s="94"/>
      <c r="O29" s="94"/>
      <c r="P29" s="95"/>
    </row>
    <row r="30" spans="4:16" x14ac:dyDescent="0.4">
      <c r="D30" s="96"/>
      <c r="E30" s="97"/>
      <c r="F30" s="97"/>
      <c r="G30" s="97"/>
      <c r="H30" s="97"/>
      <c r="I30" s="97"/>
      <c r="J30" s="97"/>
      <c r="K30" s="97"/>
      <c r="L30" s="97"/>
      <c r="M30" s="97"/>
      <c r="N30" s="97"/>
      <c r="O30" s="97"/>
      <c r="P30" s="98"/>
    </row>
    <row r="31" spans="4:16" x14ac:dyDescent="0.4">
      <c r="D31" s="99"/>
      <c r="E31" s="100"/>
      <c r="F31" s="100"/>
      <c r="G31" s="100"/>
      <c r="H31" s="100"/>
      <c r="I31" s="100"/>
      <c r="J31" s="100"/>
      <c r="K31" s="100"/>
      <c r="L31" s="100"/>
      <c r="M31" s="100"/>
      <c r="N31" s="100"/>
      <c r="O31" s="100"/>
      <c r="P31" s="101"/>
    </row>
    <row r="32" spans="4:16" x14ac:dyDescent="0.4">
      <c r="D32" s="19"/>
      <c r="E32" s="19"/>
      <c r="F32" s="19"/>
      <c r="G32" s="19"/>
      <c r="H32" s="19"/>
      <c r="I32" s="19"/>
      <c r="J32" s="19"/>
      <c r="K32" s="19"/>
      <c r="L32" s="19"/>
      <c r="M32" s="19"/>
      <c r="N32" s="19"/>
      <c r="O32" s="19"/>
    </row>
    <row r="33" spans="4:16" x14ac:dyDescent="0.4">
      <c r="D33" s="90" t="s">
        <v>16</v>
      </c>
      <c r="E33" s="91"/>
      <c r="F33" s="91"/>
      <c r="G33" s="91"/>
      <c r="H33" s="91"/>
      <c r="I33" s="91"/>
      <c r="J33" s="91"/>
      <c r="K33" s="91"/>
      <c r="L33" s="91"/>
      <c r="M33" s="82"/>
      <c r="N33" s="87" t="s">
        <v>17</v>
      </c>
      <c r="O33" s="88"/>
      <c r="P33" s="89"/>
    </row>
    <row r="34" spans="4:16" x14ac:dyDescent="0.4">
      <c r="D34" s="93" t="s">
        <v>90</v>
      </c>
      <c r="E34" s="94"/>
      <c r="F34" s="94"/>
      <c r="G34" s="94"/>
      <c r="H34" s="94"/>
      <c r="I34" s="94"/>
      <c r="J34" s="94"/>
      <c r="K34" s="94"/>
      <c r="L34" s="94"/>
      <c r="M34" s="95"/>
      <c r="N34" s="93" t="s">
        <v>90</v>
      </c>
      <c r="O34" s="94"/>
      <c r="P34" s="95"/>
    </row>
    <row r="35" spans="4:16" x14ac:dyDescent="0.4">
      <c r="D35" s="96"/>
      <c r="E35" s="97"/>
      <c r="F35" s="97"/>
      <c r="G35" s="97"/>
      <c r="H35" s="97"/>
      <c r="I35" s="97"/>
      <c r="J35" s="97"/>
      <c r="K35" s="97"/>
      <c r="L35" s="97"/>
      <c r="M35" s="98"/>
      <c r="N35" s="96"/>
      <c r="O35" s="97"/>
      <c r="P35" s="98"/>
    </row>
    <row r="36" spans="4:16" x14ac:dyDescent="0.4">
      <c r="D36" s="99"/>
      <c r="E36" s="100"/>
      <c r="F36" s="100"/>
      <c r="G36" s="100"/>
      <c r="H36" s="100"/>
      <c r="I36" s="100"/>
      <c r="J36" s="100"/>
      <c r="K36" s="100"/>
      <c r="L36" s="100"/>
      <c r="M36" s="101"/>
      <c r="N36" s="99"/>
      <c r="O36" s="100"/>
      <c r="P36" s="101"/>
    </row>
    <row r="37" spans="4:16" x14ac:dyDescent="0.4">
      <c r="D37" s="19"/>
      <c r="E37" s="19"/>
      <c r="F37" s="19"/>
      <c r="G37" s="19"/>
      <c r="H37" s="19"/>
      <c r="I37" s="19"/>
      <c r="J37" s="19"/>
      <c r="K37" s="19"/>
      <c r="L37" s="19"/>
      <c r="M37" s="19"/>
      <c r="N37" s="19"/>
      <c r="O37" s="19"/>
    </row>
    <row r="38" spans="4:16" x14ac:dyDescent="0.4">
      <c r="D38" s="87" t="s">
        <v>19</v>
      </c>
      <c r="E38" s="88"/>
      <c r="F38" s="88"/>
      <c r="G38" s="88"/>
      <c r="H38" s="88"/>
      <c r="I38" s="89"/>
      <c r="J38" s="90" t="s">
        <v>18</v>
      </c>
      <c r="K38" s="91"/>
      <c r="L38" s="91"/>
      <c r="M38" s="91"/>
      <c r="N38" s="91"/>
      <c r="O38" s="91"/>
      <c r="P38" s="92"/>
    </row>
    <row r="39" spans="4:16" x14ac:dyDescent="0.4">
      <c r="D39" s="180" t="s">
        <v>90</v>
      </c>
      <c r="E39" s="181"/>
      <c r="F39" s="181"/>
      <c r="G39" s="181"/>
      <c r="H39" s="181"/>
      <c r="I39" s="182"/>
      <c r="J39" s="180" t="s">
        <v>90</v>
      </c>
      <c r="K39" s="181"/>
      <c r="L39" s="181"/>
      <c r="M39" s="181"/>
      <c r="N39" s="181"/>
      <c r="O39" s="181"/>
      <c r="P39" s="182"/>
    </row>
    <row r="40" spans="4:16" x14ac:dyDescent="0.4">
      <c r="D40" s="183"/>
      <c r="E40" s="184"/>
      <c r="F40" s="184"/>
      <c r="G40" s="184"/>
      <c r="H40" s="184"/>
      <c r="I40" s="185"/>
      <c r="J40" s="183"/>
      <c r="K40" s="184"/>
      <c r="L40" s="184"/>
      <c r="M40" s="184"/>
      <c r="N40" s="184"/>
      <c r="O40" s="184"/>
      <c r="P40" s="185"/>
    </row>
    <row r="41" spans="4:16" x14ac:dyDescent="0.4">
      <c r="D41" s="61"/>
      <c r="E41" s="61"/>
      <c r="F41" s="61"/>
      <c r="G41" s="61"/>
      <c r="H41" s="61"/>
      <c r="I41" s="61"/>
      <c r="J41" s="61"/>
      <c r="K41" s="61"/>
      <c r="L41" s="61"/>
      <c r="M41" s="61"/>
      <c r="N41" s="61"/>
      <c r="O41" s="61"/>
      <c r="P41" s="61"/>
    </row>
    <row r="42" spans="4:16" x14ac:dyDescent="0.4">
      <c r="D42" s="87" t="s">
        <v>142</v>
      </c>
      <c r="E42" s="88"/>
      <c r="F42" s="88"/>
      <c r="G42" s="88"/>
      <c r="H42" s="88"/>
      <c r="I42" s="88"/>
      <c r="J42" s="88"/>
      <c r="K42" s="88"/>
      <c r="L42" s="88"/>
      <c r="M42" s="88"/>
      <c r="N42" s="88"/>
      <c r="O42" s="88"/>
      <c r="P42" s="89"/>
    </row>
    <row r="43" spans="4:16" x14ac:dyDescent="0.4">
      <c r="D43" s="170"/>
      <c r="E43" s="171"/>
      <c r="F43" s="171"/>
      <c r="G43" s="171"/>
      <c r="H43" s="171"/>
      <c r="I43" s="171"/>
      <c r="J43" s="171"/>
      <c r="K43" s="171"/>
      <c r="L43" s="171"/>
      <c r="M43" s="171"/>
      <c r="N43" s="171"/>
      <c r="O43" s="171"/>
      <c r="P43" s="172"/>
    </row>
    <row r="44" spans="4:16" ht="14.6" customHeight="1" x14ac:dyDescent="0.4">
      <c r="D44" s="186"/>
      <c r="E44" s="187"/>
      <c r="F44" s="187"/>
      <c r="G44" s="187"/>
      <c r="H44" s="187"/>
      <c r="I44" s="187"/>
      <c r="J44" s="187"/>
      <c r="K44" s="187"/>
      <c r="L44" s="187"/>
      <c r="M44" s="187"/>
      <c r="N44" s="187"/>
      <c r="O44" s="187"/>
      <c r="P44" s="188"/>
    </row>
    <row r="45" spans="4:16" ht="14.6" customHeight="1" x14ac:dyDescent="0.4">
      <c r="D45" s="186"/>
      <c r="E45" s="187"/>
      <c r="F45" s="187"/>
      <c r="G45" s="187"/>
      <c r="H45" s="187"/>
      <c r="I45" s="187"/>
      <c r="J45" s="187"/>
      <c r="K45" s="187"/>
      <c r="L45" s="187"/>
      <c r="M45" s="187"/>
      <c r="N45" s="187"/>
      <c r="O45" s="187"/>
      <c r="P45" s="188"/>
    </row>
    <row r="46" spans="4:16" x14ac:dyDescent="0.4">
      <c r="D46" s="186"/>
      <c r="E46" s="187"/>
      <c r="F46" s="187"/>
      <c r="G46" s="187"/>
      <c r="H46" s="187"/>
      <c r="I46" s="187"/>
      <c r="J46" s="187"/>
      <c r="K46" s="187"/>
      <c r="L46" s="187"/>
      <c r="M46" s="187"/>
      <c r="N46" s="187"/>
      <c r="O46" s="187"/>
      <c r="P46" s="188"/>
    </row>
    <row r="47" spans="4:16" x14ac:dyDescent="0.4">
      <c r="D47" s="186"/>
      <c r="E47" s="187"/>
      <c r="F47" s="187"/>
      <c r="G47" s="187"/>
      <c r="H47" s="187"/>
      <c r="I47" s="187"/>
      <c r="J47" s="187"/>
      <c r="K47" s="187"/>
      <c r="L47" s="187"/>
      <c r="M47" s="187"/>
      <c r="N47" s="187"/>
      <c r="O47" s="187"/>
      <c r="P47" s="188"/>
    </row>
    <row r="48" spans="4:16" x14ac:dyDescent="0.4">
      <c r="D48" s="186"/>
      <c r="E48" s="187"/>
      <c r="F48" s="187"/>
      <c r="G48" s="187"/>
      <c r="H48" s="187"/>
      <c r="I48" s="187"/>
      <c r="J48" s="187"/>
      <c r="K48" s="187"/>
      <c r="L48" s="187"/>
      <c r="M48" s="187"/>
      <c r="N48" s="187"/>
      <c r="O48" s="187"/>
      <c r="P48" s="188"/>
    </row>
    <row r="49" spans="4:16" x14ac:dyDescent="0.4">
      <c r="D49" s="186"/>
      <c r="E49" s="187"/>
      <c r="F49" s="187"/>
      <c r="G49" s="187"/>
      <c r="H49" s="187"/>
      <c r="I49" s="187"/>
      <c r="J49" s="187"/>
      <c r="K49" s="187"/>
      <c r="L49" s="187"/>
      <c r="M49" s="187"/>
      <c r="N49" s="187"/>
      <c r="O49" s="187"/>
      <c r="P49" s="188"/>
    </row>
    <row r="50" spans="4:16" x14ac:dyDescent="0.4">
      <c r="D50" s="186"/>
      <c r="E50" s="187"/>
      <c r="F50" s="187"/>
      <c r="G50" s="187"/>
      <c r="H50" s="187"/>
      <c r="I50" s="187"/>
      <c r="J50" s="187"/>
      <c r="K50" s="187"/>
      <c r="L50" s="187"/>
      <c r="M50" s="187"/>
      <c r="N50" s="187"/>
      <c r="O50" s="187"/>
      <c r="P50" s="188"/>
    </row>
    <row r="51" spans="4:16" x14ac:dyDescent="0.4">
      <c r="D51" s="186"/>
      <c r="E51" s="187"/>
      <c r="F51" s="187"/>
      <c r="G51" s="187"/>
      <c r="H51" s="187"/>
      <c r="I51" s="187"/>
      <c r="J51" s="187"/>
      <c r="K51" s="187"/>
      <c r="L51" s="187"/>
      <c r="M51" s="187"/>
      <c r="N51" s="187"/>
      <c r="O51" s="187"/>
      <c r="P51" s="188"/>
    </row>
    <row r="52" spans="4:16" x14ac:dyDescent="0.4">
      <c r="D52" s="186"/>
      <c r="E52" s="187"/>
      <c r="F52" s="187"/>
      <c r="G52" s="187"/>
      <c r="H52" s="187"/>
      <c r="I52" s="187"/>
      <c r="J52" s="187"/>
      <c r="K52" s="187"/>
      <c r="L52" s="187"/>
      <c r="M52" s="187"/>
      <c r="N52" s="187"/>
      <c r="O52" s="187"/>
      <c r="P52" s="188"/>
    </row>
    <row r="53" spans="4:16" x14ac:dyDescent="0.4">
      <c r="D53" s="186"/>
      <c r="E53" s="187"/>
      <c r="F53" s="187"/>
      <c r="G53" s="187"/>
      <c r="H53" s="187"/>
      <c r="I53" s="187"/>
      <c r="J53" s="187"/>
      <c r="K53" s="187"/>
      <c r="L53" s="187"/>
      <c r="M53" s="187"/>
      <c r="N53" s="187"/>
      <c r="O53" s="187"/>
      <c r="P53" s="188"/>
    </row>
    <row r="54" spans="4:16" x14ac:dyDescent="0.4">
      <c r="D54" s="186"/>
      <c r="E54" s="187"/>
      <c r="F54" s="187"/>
      <c r="G54" s="187"/>
      <c r="H54" s="187"/>
      <c r="I54" s="187"/>
      <c r="J54" s="187"/>
      <c r="K54" s="187"/>
      <c r="L54" s="187"/>
      <c r="M54" s="187"/>
      <c r="N54" s="187"/>
      <c r="O54" s="187"/>
      <c r="P54" s="188"/>
    </row>
    <row r="55" spans="4:16" x14ac:dyDescent="0.4">
      <c r="D55" s="186"/>
      <c r="E55" s="187"/>
      <c r="F55" s="187"/>
      <c r="G55" s="187"/>
      <c r="H55" s="187"/>
      <c r="I55" s="187"/>
      <c r="J55" s="187"/>
      <c r="K55" s="187"/>
      <c r="L55" s="187"/>
      <c r="M55" s="187"/>
      <c r="N55" s="187"/>
      <c r="O55" s="187"/>
      <c r="P55" s="188"/>
    </row>
    <row r="56" spans="4:16" x14ac:dyDescent="0.4">
      <c r="D56" s="186"/>
      <c r="E56" s="187"/>
      <c r="F56" s="187"/>
      <c r="G56" s="187"/>
      <c r="H56" s="187"/>
      <c r="I56" s="187"/>
      <c r="J56" s="187"/>
      <c r="K56" s="187"/>
      <c r="L56" s="187"/>
      <c r="M56" s="187"/>
      <c r="N56" s="187"/>
      <c r="O56" s="187"/>
      <c r="P56" s="188"/>
    </row>
    <row r="57" spans="4:16" x14ac:dyDescent="0.4">
      <c r="D57" s="186"/>
      <c r="E57" s="187"/>
      <c r="F57" s="187"/>
      <c r="G57" s="187"/>
      <c r="H57" s="187"/>
      <c r="I57" s="187"/>
      <c r="J57" s="187"/>
      <c r="K57" s="187"/>
      <c r="L57" s="187"/>
      <c r="M57" s="187"/>
      <c r="N57" s="187"/>
      <c r="O57" s="187"/>
      <c r="P57" s="188"/>
    </row>
    <row r="58" spans="4:16" x14ac:dyDescent="0.4">
      <c r="D58" s="186"/>
      <c r="E58" s="187"/>
      <c r="F58" s="187"/>
      <c r="G58" s="187"/>
      <c r="H58" s="187"/>
      <c r="I58" s="187"/>
      <c r="J58" s="187"/>
      <c r="K58" s="187"/>
      <c r="L58" s="187"/>
      <c r="M58" s="187"/>
      <c r="N58" s="187"/>
      <c r="O58" s="187"/>
      <c r="P58" s="188"/>
    </row>
    <row r="59" spans="4:16" x14ac:dyDescent="0.4">
      <c r="D59" s="186"/>
      <c r="E59" s="187"/>
      <c r="F59" s="187"/>
      <c r="G59" s="187"/>
      <c r="H59" s="187"/>
      <c r="I59" s="187"/>
      <c r="J59" s="187"/>
      <c r="K59" s="187"/>
      <c r="L59" s="187"/>
      <c r="M59" s="187"/>
      <c r="N59" s="187"/>
      <c r="O59" s="187"/>
      <c r="P59" s="188"/>
    </row>
    <row r="60" spans="4:16" x14ac:dyDescent="0.4">
      <c r="D60" s="186"/>
      <c r="E60" s="187"/>
      <c r="F60" s="187"/>
      <c r="G60" s="187"/>
      <c r="H60" s="187"/>
      <c r="I60" s="187"/>
      <c r="J60" s="187"/>
      <c r="K60" s="187"/>
      <c r="L60" s="187"/>
      <c r="M60" s="187"/>
      <c r="N60" s="187"/>
      <c r="O60" s="187"/>
      <c r="P60" s="188"/>
    </row>
    <row r="61" spans="4:16" x14ac:dyDescent="0.4">
      <c r="D61" s="186"/>
      <c r="E61" s="187"/>
      <c r="F61" s="187"/>
      <c r="G61" s="187"/>
      <c r="H61" s="187"/>
      <c r="I61" s="187"/>
      <c r="J61" s="187"/>
      <c r="K61" s="187"/>
      <c r="L61" s="187"/>
      <c r="M61" s="187"/>
      <c r="N61" s="187"/>
      <c r="O61" s="187"/>
      <c r="P61" s="188"/>
    </row>
    <row r="62" spans="4:16" x14ac:dyDescent="0.4">
      <c r="D62" s="186"/>
      <c r="E62" s="187"/>
      <c r="F62" s="187"/>
      <c r="G62" s="187"/>
      <c r="H62" s="187"/>
      <c r="I62" s="187"/>
      <c r="J62" s="187"/>
      <c r="K62" s="187"/>
      <c r="L62" s="187"/>
      <c r="M62" s="187"/>
      <c r="N62" s="187"/>
      <c r="O62" s="187"/>
      <c r="P62" s="188"/>
    </row>
    <row r="63" spans="4:16" x14ac:dyDescent="0.4">
      <c r="D63" s="186"/>
      <c r="E63" s="187"/>
      <c r="F63" s="187"/>
      <c r="G63" s="187"/>
      <c r="H63" s="187"/>
      <c r="I63" s="187"/>
      <c r="J63" s="187"/>
      <c r="K63" s="187"/>
      <c r="L63" s="187"/>
      <c r="M63" s="187"/>
      <c r="N63" s="187"/>
      <c r="O63" s="187"/>
      <c r="P63" s="188"/>
    </row>
    <row r="64" spans="4:16" x14ac:dyDescent="0.4">
      <c r="D64" s="186"/>
      <c r="E64" s="187"/>
      <c r="F64" s="187"/>
      <c r="G64" s="187"/>
      <c r="H64" s="187"/>
      <c r="I64" s="187"/>
      <c r="J64" s="187"/>
      <c r="K64" s="187"/>
      <c r="L64" s="187"/>
      <c r="M64" s="187"/>
      <c r="N64" s="187"/>
      <c r="O64" s="187"/>
      <c r="P64" s="188"/>
    </row>
    <row r="65" spans="4:16" x14ac:dyDescent="0.4">
      <c r="D65" s="83"/>
      <c r="E65" s="84"/>
      <c r="F65" s="84"/>
      <c r="G65" s="84"/>
      <c r="H65" s="84"/>
      <c r="I65" s="84"/>
      <c r="J65" s="84"/>
      <c r="K65" s="84"/>
      <c r="L65" s="84"/>
      <c r="M65" s="84"/>
      <c r="N65" s="84"/>
      <c r="O65" s="84"/>
      <c r="P65" s="85"/>
    </row>
    <row r="66" spans="4:16" x14ac:dyDescent="0.4">
      <c r="D66" s="61"/>
      <c r="E66" s="61"/>
      <c r="F66" s="61"/>
      <c r="G66" s="61"/>
      <c r="H66" s="61"/>
      <c r="I66" s="61"/>
      <c r="J66" s="61"/>
      <c r="K66" s="61"/>
      <c r="L66" s="61"/>
      <c r="M66" s="61"/>
      <c r="N66" s="61"/>
      <c r="O66" s="61"/>
      <c r="P66" s="61"/>
    </row>
    <row r="67" spans="4:16" x14ac:dyDescent="0.4">
      <c r="D67" s="61"/>
      <c r="E67" s="61"/>
      <c r="F67" s="61"/>
      <c r="G67" s="61"/>
      <c r="H67" s="61"/>
      <c r="I67" s="61"/>
      <c r="J67" s="61"/>
      <c r="K67" s="61"/>
      <c r="L67" s="61"/>
      <c r="M67" s="61"/>
      <c r="N67" s="61"/>
      <c r="O67" s="61"/>
      <c r="P67" s="61"/>
    </row>
    <row r="68" spans="4:16" x14ac:dyDescent="0.4">
      <c r="D68" s="87" t="s">
        <v>93</v>
      </c>
      <c r="E68" s="88"/>
      <c r="F68" s="88"/>
      <c r="G68" s="88"/>
      <c r="H68" s="88"/>
      <c r="I68" s="88"/>
      <c r="J68" s="88"/>
      <c r="K68" s="88"/>
      <c r="L68" s="88"/>
      <c r="M68" s="88"/>
      <c r="N68" s="88"/>
      <c r="O68" s="88"/>
      <c r="P68" s="89"/>
    </row>
    <row r="69" spans="4:16" ht="14.5" customHeight="1" x14ac:dyDescent="0.4">
      <c r="D69" s="170" t="s">
        <v>105</v>
      </c>
      <c r="E69" s="171"/>
      <c r="F69" s="171"/>
      <c r="G69" s="171"/>
      <c r="H69" s="171"/>
      <c r="I69" s="171"/>
      <c r="J69" s="171"/>
      <c r="K69" s="171"/>
      <c r="L69" s="171"/>
      <c r="M69" s="171"/>
      <c r="N69" s="171"/>
      <c r="O69" s="171"/>
      <c r="P69" s="172"/>
    </row>
    <row r="70" spans="4:16" ht="14.5" customHeight="1" x14ac:dyDescent="0.4">
      <c r="D70" s="173"/>
      <c r="E70" s="178"/>
      <c r="F70" s="178"/>
      <c r="G70" s="178"/>
      <c r="H70" s="178"/>
      <c r="I70" s="178"/>
      <c r="J70" s="178"/>
      <c r="K70" s="178"/>
      <c r="L70" s="178"/>
      <c r="M70" s="178"/>
      <c r="N70" s="178"/>
      <c r="O70" s="178"/>
      <c r="P70" s="175"/>
    </row>
    <row r="71" spans="4:16" x14ac:dyDescent="0.4">
      <c r="D71" s="173"/>
      <c r="E71" s="174"/>
      <c r="F71" s="174"/>
      <c r="G71" s="174"/>
      <c r="H71" s="174"/>
      <c r="I71" s="174"/>
      <c r="J71" s="174"/>
      <c r="K71" s="174"/>
      <c r="L71" s="174"/>
      <c r="M71" s="174"/>
      <c r="N71" s="174"/>
      <c r="O71" s="174"/>
      <c r="P71" s="175"/>
    </row>
    <row r="72" spans="4:16" x14ac:dyDescent="0.4">
      <c r="D72" s="173"/>
      <c r="E72" s="174"/>
      <c r="F72" s="174"/>
      <c r="G72" s="174"/>
      <c r="H72" s="174"/>
      <c r="I72" s="174"/>
      <c r="J72" s="174"/>
      <c r="K72" s="174"/>
      <c r="L72" s="174"/>
      <c r="M72" s="174"/>
      <c r="N72" s="174"/>
      <c r="O72" s="174"/>
      <c r="P72" s="175"/>
    </row>
    <row r="73" spans="4:16" x14ac:dyDescent="0.4">
      <c r="D73" s="173"/>
      <c r="E73" s="174"/>
      <c r="F73" s="174"/>
      <c r="G73" s="174"/>
      <c r="H73" s="174"/>
      <c r="I73" s="174"/>
      <c r="J73" s="174"/>
      <c r="K73" s="174"/>
      <c r="L73" s="174"/>
      <c r="M73" s="174"/>
      <c r="N73" s="174"/>
      <c r="O73" s="174"/>
      <c r="P73" s="175"/>
    </row>
    <row r="74" spans="4:16" ht="14.5" customHeight="1" x14ac:dyDescent="0.4">
      <c r="D74" s="173" t="s">
        <v>94</v>
      </c>
      <c r="E74" s="178"/>
      <c r="F74" s="178"/>
      <c r="G74" s="178"/>
      <c r="H74" s="178"/>
      <c r="I74" s="178"/>
      <c r="J74" s="178"/>
      <c r="K74" s="178"/>
      <c r="L74" s="178"/>
      <c r="M74" s="178"/>
      <c r="N74" s="178"/>
      <c r="O74" s="178"/>
      <c r="P74" s="175"/>
    </row>
    <row r="75" spans="4:16" x14ac:dyDescent="0.4">
      <c r="D75" s="173"/>
      <c r="E75" s="178"/>
      <c r="F75" s="178"/>
      <c r="G75" s="178"/>
      <c r="H75" s="178"/>
      <c r="I75" s="178"/>
      <c r="J75" s="178"/>
      <c r="K75" s="178"/>
      <c r="L75" s="178"/>
      <c r="M75" s="178"/>
      <c r="N75" s="178"/>
      <c r="O75" s="178"/>
      <c r="P75" s="175"/>
    </row>
    <row r="76" spans="4:16" x14ac:dyDescent="0.4">
      <c r="D76" s="173"/>
      <c r="E76" s="178"/>
      <c r="F76" s="178"/>
      <c r="G76" s="178"/>
      <c r="H76" s="178"/>
      <c r="I76" s="178"/>
      <c r="J76" s="178"/>
      <c r="K76" s="178"/>
      <c r="L76" s="178"/>
      <c r="M76" s="178"/>
      <c r="N76" s="178"/>
      <c r="O76" s="178"/>
      <c r="P76" s="175"/>
    </row>
    <row r="77" spans="4:16" x14ac:dyDescent="0.4">
      <c r="D77" s="173"/>
      <c r="E77" s="178"/>
      <c r="F77" s="178"/>
      <c r="G77" s="178"/>
      <c r="H77" s="178"/>
      <c r="I77" s="178"/>
      <c r="J77" s="178"/>
      <c r="K77" s="178"/>
      <c r="L77" s="178"/>
      <c r="M77" s="178"/>
      <c r="N77" s="178"/>
      <c r="O77" s="178"/>
      <c r="P77" s="175"/>
    </row>
    <row r="78" spans="4:16" x14ac:dyDescent="0.4">
      <c r="D78" s="173"/>
      <c r="E78" s="178"/>
      <c r="F78" s="178"/>
      <c r="G78" s="178"/>
      <c r="H78" s="178"/>
      <c r="I78" s="178"/>
      <c r="J78" s="178"/>
      <c r="K78" s="178"/>
      <c r="L78" s="178"/>
      <c r="M78" s="178"/>
      <c r="N78" s="178"/>
      <c r="O78" s="178"/>
      <c r="P78" s="175"/>
    </row>
    <row r="79" spans="4:16" ht="19" customHeight="1" x14ac:dyDescent="0.4">
      <c r="D79" s="173" t="s">
        <v>106</v>
      </c>
      <c r="E79" s="174"/>
      <c r="F79" s="174"/>
      <c r="G79" s="174"/>
      <c r="H79" s="174"/>
      <c r="I79" s="174"/>
      <c r="J79" s="174"/>
      <c r="K79" s="174"/>
      <c r="L79" s="174"/>
      <c r="M79" s="174"/>
      <c r="N79" s="174"/>
      <c r="O79" s="174"/>
      <c r="P79" s="175"/>
    </row>
    <row r="80" spans="4:16" x14ac:dyDescent="0.4">
      <c r="D80" s="173"/>
      <c r="E80" s="174"/>
      <c r="F80" s="174"/>
      <c r="G80" s="174"/>
      <c r="H80" s="174"/>
      <c r="I80" s="174"/>
      <c r="J80" s="174"/>
      <c r="K80" s="174"/>
      <c r="L80" s="174"/>
      <c r="M80" s="174"/>
      <c r="N80" s="174"/>
      <c r="O80" s="174"/>
      <c r="P80" s="175"/>
    </row>
    <row r="81" spans="4:16" x14ac:dyDescent="0.4">
      <c r="D81" s="173"/>
      <c r="E81" s="174"/>
      <c r="F81" s="174"/>
      <c r="G81" s="174"/>
      <c r="H81" s="174"/>
      <c r="I81" s="174"/>
      <c r="J81" s="174"/>
      <c r="K81" s="174"/>
      <c r="L81" s="174"/>
      <c r="M81" s="174"/>
      <c r="N81" s="174"/>
      <c r="O81" s="174"/>
      <c r="P81" s="175"/>
    </row>
    <row r="82" spans="4:16" x14ac:dyDescent="0.4">
      <c r="D82" s="173"/>
      <c r="E82" s="174"/>
      <c r="F82" s="174"/>
      <c r="G82" s="174"/>
      <c r="H82" s="174"/>
      <c r="I82" s="174"/>
      <c r="J82" s="174"/>
      <c r="K82" s="174"/>
      <c r="L82" s="174"/>
      <c r="M82" s="174"/>
      <c r="N82" s="174"/>
      <c r="O82" s="174"/>
      <c r="P82" s="175"/>
    </row>
    <row r="83" spans="4:16" ht="8.25" customHeight="1" x14ac:dyDescent="0.4">
      <c r="D83" s="173"/>
      <c r="E83" s="174"/>
      <c r="F83" s="174"/>
      <c r="G83" s="174"/>
      <c r="H83" s="174"/>
      <c r="I83" s="174"/>
      <c r="J83" s="174"/>
      <c r="K83" s="174"/>
      <c r="L83" s="174"/>
      <c r="M83" s="174"/>
      <c r="N83" s="174"/>
      <c r="O83" s="174"/>
      <c r="P83" s="175"/>
    </row>
    <row r="84" spans="4:16" ht="14.25" customHeight="1" x14ac:dyDescent="0.4">
      <c r="D84" s="173" t="s">
        <v>141</v>
      </c>
      <c r="E84" s="174"/>
      <c r="F84" s="174"/>
      <c r="G84" s="174"/>
      <c r="H84" s="174"/>
      <c r="I84" s="174"/>
      <c r="J84" s="174"/>
      <c r="K84" s="174"/>
      <c r="L84" s="174"/>
      <c r="M84" s="174"/>
      <c r="N84" s="174"/>
      <c r="O84" s="174"/>
      <c r="P84" s="175"/>
    </row>
    <row r="85" spans="4:16" ht="12.75" customHeight="1" x14ac:dyDescent="0.4">
      <c r="D85" s="173"/>
      <c r="E85" s="174"/>
      <c r="F85" s="174"/>
      <c r="G85" s="174"/>
      <c r="H85" s="174"/>
      <c r="I85" s="174"/>
      <c r="J85" s="174"/>
      <c r="K85" s="174"/>
      <c r="L85" s="174"/>
      <c r="M85" s="174"/>
      <c r="N85" s="174"/>
      <c r="O85" s="174"/>
      <c r="P85" s="175"/>
    </row>
    <row r="86" spans="4:16" x14ac:dyDescent="0.4">
      <c r="D86" s="83"/>
      <c r="E86" s="84"/>
      <c r="F86" s="84"/>
      <c r="G86" s="84"/>
      <c r="H86" s="84"/>
      <c r="I86" s="84"/>
      <c r="J86" s="84"/>
      <c r="K86" s="84"/>
      <c r="L86" s="84"/>
      <c r="M86" s="84"/>
      <c r="N86" s="84"/>
      <c r="O86" s="84"/>
      <c r="P86" s="85"/>
    </row>
    <row r="87" spans="4:16" x14ac:dyDescent="0.4">
      <c r="D87" s="19"/>
      <c r="E87" s="63"/>
      <c r="F87" s="63"/>
      <c r="G87" s="19"/>
      <c r="H87" s="19"/>
      <c r="I87" s="63"/>
      <c r="J87" s="63"/>
      <c r="K87" s="19"/>
      <c r="L87" s="19"/>
      <c r="M87" s="63"/>
      <c r="N87" s="63"/>
      <c r="O87" s="19"/>
    </row>
    <row r="88" spans="4:16" x14ac:dyDescent="0.4">
      <c r="D88" s="87" t="s">
        <v>20</v>
      </c>
      <c r="E88" s="88"/>
      <c r="F88" s="88"/>
      <c r="G88" s="88"/>
      <c r="H88" s="88"/>
      <c r="I88" s="88"/>
      <c r="J88" s="88"/>
      <c r="K88" s="88"/>
      <c r="L88" s="88"/>
      <c r="M88" s="88"/>
      <c r="N88" s="88"/>
      <c r="O88" s="88"/>
      <c r="P88" s="89"/>
    </row>
    <row r="89" spans="4:16" ht="15" customHeight="1" x14ac:dyDescent="0.4">
      <c r="D89" s="170" t="s">
        <v>21</v>
      </c>
      <c r="E89" s="171"/>
      <c r="F89" s="171"/>
      <c r="G89" s="171"/>
      <c r="H89" s="171"/>
      <c r="I89" s="171"/>
      <c r="J89" s="171"/>
      <c r="K89" s="171"/>
      <c r="L89" s="171"/>
      <c r="M89" s="171"/>
      <c r="N89" s="171"/>
      <c r="O89" s="171"/>
      <c r="P89" s="172"/>
    </row>
    <row r="90" spans="4:16" ht="15" customHeight="1" x14ac:dyDescent="0.4">
      <c r="D90" s="173"/>
      <c r="E90" s="178"/>
      <c r="F90" s="178"/>
      <c r="G90" s="178"/>
      <c r="H90" s="178"/>
      <c r="I90" s="178"/>
      <c r="J90" s="178"/>
      <c r="K90" s="178"/>
      <c r="L90" s="178"/>
      <c r="M90" s="178"/>
      <c r="N90" s="178"/>
      <c r="O90" s="178"/>
      <c r="P90" s="175"/>
    </row>
    <row r="91" spans="4:16" ht="15" customHeight="1" x14ac:dyDescent="0.4">
      <c r="D91" s="173"/>
      <c r="E91" s="174"/>
      <c r="F91" s="174"/>
      <c r="G91" s="174"/>
      <c r="H91" s="174"/>
      <c r="I91" s="174"/>
      <c r="J91" s="174"/>
      <c r="K91" s="174"/>
      <c r="L91" s="174"/>
      <c r="M91" s="174"/>
      <c r="N91" s="174"/>
      <c r="O91" s="174"/>
      <c r="P91" s="175"/>
    </row>
    <row r="92" spans="4:16" x14ac:dyDescent="0.4">
      <c r="D92" s="83"/>
      <c r="E92" s="84"/>
      <c r="F92" s="84"/>
      <c r="G92" s="84"/>
      <c r="H92" s="84"/>
      <c r="I92" s="84"/>
      <c r="J92" s="84"/>
      <c r="K92" s="84"/>
      <c r="L92" s="84"/>
      <c r="M92" s="84"/>
      <c r="N92" s="84"/>
      <c r="O92" s="84"/>
      <c r="P92" s="85"/>
    </row>
    <row r="93" spans="4:16" x14ac:dyDescent="0.4">
      <c r="D93" s="19"/>
      <c r="E93" s="63"/>
      <c r="F93" s="63"/>
      <c r="G93" s="19"/>
      <c r="H93" s="19"/>
      <c r="I93" s="63"/>
      <c r="J93" s="63"/>
      <c r="K93" s="19"/>
      <c r="L93" s="19"/>
      <c r="M93" s="63"/>
      <c r="N93" s="63"/>
      <c r="O93" s="19"/>
    </row>
    <row r="94" spans="4:16" x14ac:dyDescent="0.4">
      <c r="D94" s="87" t="s">
        <v>22</v>
      </c>
      <c r="E94" s="88"/>
      <c r="F94" s="88"/>
      <c r="G94" s="88"/>
      <c r="H94" s="88"/>
      <c r="I94" s="88"/>
      <c r="J94" s="88"/>
      <c r="K94" s="88"/>
      <c r="L94" s="88"/>
      <c r="M94" s="88"/>
      <c r="N94" s="88"/>
      <c r="O94" s="88"/>
      <c r="P94" s="89"/>
    </row>
    <row r="95" spans="4:16" ht="15.75" customHeight="1" x14ac:dyDescent="0.4">
      <c r="D95" s="170" t="s">
        <v>89</v>
      </c>
      <c r="E95" s="171"/>
      <c r="F95" s="171"/>
      <c r="G95" s="171"/>
      <c r="H95" s="171"/>
      <c r="I95" s="171"/>
      <c r="J95" s="171"/>
      <c r="K95" s="171"/>
      <c r="L95" s="171"/>
      <c r="M95" s="171"/>
      <c r="N95" s="171"/>
      <c r="O95" s="171"/>
      <c r="P95" s="172"/>
    </row>
    <row r="96" spans="4:16" ht="15" customHeight="1" x14ac:dyDescent="0.4">
      <c r="D96" s="173"/>
      <c r="E96" s="174"/>
      <c r="F96" s="174"/>
      <c r="G96" s="174"/>
      <c r="H96" s="174"/>
      <c r="I96" s="174"/>
      <c r="J96" s="174"/>
      <c r="K96" s="174"/>
      <c r="L96" s="174"/>
      <c r="M96" s="174"/>
      <c r="N96" s="174"/>
      <c r="O96" s="174"/>
      <c r="P96" s="175"/>
    </row>
    <row r="97" spans="1:18" x14ac:dyDescent="0.4">
      <c r="D97" s="83"/>
      <c r="E97" s="84"/>
      <c r="F97" s="84"/>
      <c r="G97" s="84"/>
      <c r="H97" s="84"/>
      <c r="I97" s="84"/>
      <c r="J97" s="84"/>
      <c r="K97" s="84"/>
      <c r="L97" s="84"/>
      <c r="M97" s="84"/>
      <c r="N97" s="84"/>
      <c r="O97" s="84"/>
      <c r="P97" s="85"/>
    </row>
    <row r="98" spans="1:18" x14ac:dyDescent="0.4">
      <c r="D98" s="178"/>
      <c r="E98" s="178"/>
      <c r="F98" s="178"/>
      <c r="G98" s="178"/>
      <c r="H98" s="178"/>
      <c r="I98" s="178"/>
      <c r="J98" s="178"/>
      <c r="K98" s="178"/>
      <c r="L98" s="178"/>
      <c r="M98" s="178"/>
      <c r="N98" s="178"/>
      <c r="O98" s="178"/>
      <c r="P98" s="178"/>
    </row>
    <row r="99" spans="1:18" x14ac:dyDescent="0.4">
      <c r="A99" s="108"/>
      <c r="B99" s="109"/>
      <c r="C99" s="109"/>
      <c r="D99" s="109"/>
      <c r="E99" s="109"/>
      <c r="F99" s="109"/>
      <c r="G99" s="109"/>
      <c r="H99" s="109"/>
      <c r="I99" s="109"/>
      <c r="J99" s="109"/>
      <c r="K99" s="109"/>
      <c r="L99" s="109"/>
      <c r="M99" s="109"/>
      <c r="N99" s="109"/>
      <c r="O99" s="109"/>
      <c r="P99" s="109"/>
      <c r="Q99" s="109"/>
      <c r="R99" s="110"/>
    </row>
    <row r="101" spans="1:18" ht="15" customHeight="1" x14ac:dyDescent="0.4">
      <c r="B101" s="381" t="s">
        <v>29</v>
      </c>
      <c r="C101" s="382"/>
      <c r="D101" s="382"/>
      <c r="E101" s="382"/>
      <c r="F101" s="382"/>
      <c r="G101" s="382"/>
      <c r="H101" s="382"/>
      <c r="I101" s="383"/>
      <c r="J101" s="378" t="s">
        <v>81</v>
      </c>
      <c r="K101" s="379"/>
      <c r="L101" s="177"/>
      <c r="M101" s="176" t="s">
        <v>91</v>
      </c>
      <c r="N101" s="176"/>
      <c r="O101" s="176"/>
      <c r="P101" s="176"/>
      <c r="Q101" s="177"/>
    </row>
    <row r="102" spans="1:18" ht="15" customHeight="1" x14ac:dyDescent="0.4">
      <c r="B102" s="384"/>
      <c r="C102" s="385"/>
      <c r="D102" s="385"/>
      <c r="E102" s="385"/>
      <c r="F102" s="385"/>
      <c r="G102" s="385"/>
      <c r="H102" s="385"/>
      <c r="I102" s="386"/>
      <c r="J102" s="21"/>
      <c r="K102" s="123" t="s">
        <v>30</v>
      </c>
      <c r="L102" s="124"/>
      <c r="M102" s="22"/>
      <c r="N102" s="127" t="str">
        <f>"Bajo  ( "&amp;Data!L4&amp;" - "&amp;Data!M4&amp;" ) "</f>
        <v xml:space="preserve">Bajo  ( 0 - 1 ) </v>
      </c>
      <c r="O102" s="127"/>
      <c r="P102" s="128"/>
      <c r="Q102" s="23">
        <f>+IF(L114&lt;Data!N4,L114,"")</f>
        <v>0</v>
      </c>
    </row>
    <row r="103" spans="1:18" ht="15" customHeight="1" x14ac:dyDescent="0.4">
      <c r="B103" s="384"/>
      <c r="C103" s="385"/>
      <c r="D103" s="385"/>
      <c r="E103" s="385"/>
      <c r="F103" s="385"/>
      <c r="G103" s="385"/>
      <c r="H103" s="385"/>
      <c r="I103" s="386"/>
      <c r="J103" s="21"/>
      <c r="K103" s="123"/>
      <c r="L103" s="124"/>
      <c r="M103" s="24"/>
      <c r="N103" s="129" t="str">
        <f>"Medio  ( "&amp;Data!N4&amp;" - "&amp;Data!O4&amp;" ) "</f>
        <v xml:space="preserve">Medio  ( 2 - 4 ) </v>
      </c>
      <c r="O103" s="129"/>
      <c r="P103" s="130"/>
      <c r="Q103" s="25" t="str">
        <f>+IF(AND(L114&gt;Data!M4,L114&lt;Data!P4),L114,"")</f>
        <v/>
      </c>
    </row>
    <row r="104" spans="1:18" ht="15" customHeight="1" x14ac:dyDescent="0.4">
      <c r="B104" s="387"/>
      <c r="C104" s="388"/>
      <c r="D104" s="388"/>
      <c r="E104" s="388"/>
      <c r="F104" s="388"/>
      <c r="G104" s="388"/>
      <c r="H104" s="388"/>
      <c r="I104" s="389"/>
      <c r="J104" s="26"/>
      <c r="K104" s="125"/>
      <c r="L104" s="126"/>
      <c r="M104" s="27"/>
      <c r="N104" s="131" t="str">
        <f>"Alto  ( "&amp;Data!P4&amp;" - "&amp;Data!Q4&amp;" ) "</f>
        <v xml:space="preserve">Alto  ( 5 - 6 ) </v>
      </c>
      <c r="O104" s="131"/>
      <c r="P104" s="132"/>
      <c r="Q104" s="28" t="str">
        <f>+IF(L114&gt;Data!O4,L114,"")</f>
        <v/>
      </c>
    </row>
    <row r="106" spans="1:18" ht="15" customHeight="1" x14ac:dyDescent="0.4">
      <c r="C106" s="362" t="s">
        <v>92</v>
      </c>
      <c r="D106" s="363"/>
      <c r="E106" s="363"/>
      <c r="F106" s="363"/>
      <c r="G106" s="363"/>
      <c r="H106" s="363"/>
      <c r="I106" s="363"/>
      <c r="J106" s="363"/>
      <c r="K106" s="363"/>
      <c r="L106" s="363"/>
      <c r="M106" s="363"/>
      <c r="N106" s="363"/>
      <c r="O106" s="363"/>
      <c r="P106" s="364"/>
    </row>
    <row r="107" spans="1:18" ht="15" customHeight="1" x14ac:dyDescent="0.4">
      <c r="C107" s="141" t="s">
        <v>31</v>
      </c>
      <c r="D107" s="142"/>
      <c r="E107" s="142"/>
      <c r="F107" s="142"/>
      <c r="G107" s="142"/>
      <c r="H107" s="142"/>
      <c r="I107" s="142"/>
      <c r="J107" s="142"/>
      <c r="K107" s="142"/>
      <c r="L107" s="142"/>
      <c r="M107" s="142"/>
      <c r="N107" s="142"/>
      <c r="O107" s="142"/>
      <c r="P107" s="143"/>
    </row>
    <row r="108" spans="1:18" x14ac:dyDescent="0.4">
      <c r="C108" s="141"/>
      <c r="D108" s="142"/>
      <c r="E108" s="142"/>
      <c r="F108" s="142"/>
      <c r="G108" s="142"/>
      <c r="H108" s="142"/>
      <c r="I108" s="142"/>
      <c r="J108" s="142"/>
      <c r="K108" s="142"/>
      <c r="L108" s="142"/>
      <c r="M108" s="142"/>
      <c r="N108" s="142"/>
      <c r="O108" s="142"/>
      <c r="P108" s="143"/>
    </row>
    <row r="109" spans="1:18" x14ac:dyDescent="0.4">
      <c r="C109" s="141"/>
      <c r="D109" s="142"/>
      <c r="E109" s="142"/>
      <c r="F109" s="142"/>
      <c r="G109" s="142"/>
      <c r="H109" s="142"/>
      <c r="I109" s="142"/>
      <c r="J109" s="142"/>
      <c r="K109" s="142"/>
      <c r="L109" s="142"/>
      <c r="M109" s="142"/>
      <c r="N109" s="142"/>
      <c r="O109" s="142"/>
      <c r="P109" s="143"/>
    </row>
    <row r="110" spans="1:18" x14ac:dyDescent="0.4">
      <c r="C110" s="144"/>
      <c r="D110" s="145"/>
      <c r="E110" s="145"/>
      <c r="F110" s="145"/>
      <c r="G110" s="145"/>
      <c r="H110" s="145"/>
      <c r="I110" s="145"/>
      <c r="J110" s="145"/>
      <c r="K110" s="145"/>
      <c r="L110" s="145"/>
      <c r="M110" s="145"/>
      <c r="N110" s="145"/>
      <c r="O110" s="145"/>
      <c r="P110" s="146"/>
    </row>
    <row r="112" spans="1:18" x14ac:dyDescent="0.4">
      <c r="E112" s="378" t="s">
        <v>32</v>
      </c>
      <c r="F112" s="379"/>
      <c r="G112" s="379"/>
      <c r="H112" s="379"/>
      <c r="I112" s="379"/>
      <c r="J112" s="379"/>
      <c r="K112" s="379"/>
      <c r="L112" s="379"/>
      <c r="M112" s="379"/>
      <c r="N112" s="379"/>
      <c r="O112" s="177"/>
    </row>
    <row r="113" spans="2:17" x14ac:dyDescent="0.4">
      <c r="E113" s="378" t="s">
        <v>33</v>
      </c>
      <c r="F113" s="177"/>
      <c r="G113" s="378" t="s">
        <v>34</v>
      </c>
      <c r="H113" s="379"/>
      <c r="I113" s="29"/>
      <c r="J113" s="64" t="s">
        <v>35</v>
      </c>
      <c r="K113" s="65"/>
      <c r="L113" s="378" t="s">
        <v>36</v>
      </c>
      <c r="M113" s="379"/>
      <c r="N113" s="379"/>
      <c r="O113" s="177"/>
    </row>
    <row r="114" spans="2:17" x14ac:dyDescent="0.4">
      <c r="E114" s="159">
        <f>+SUM(Data!H2:H4)</f>
        <v>3</v>
      </c>
      <c r="F114" s="160"/>
      <c r="G114" s="159">
        <f>+Data!B2-Form!E114</f>
        <v>0</v>
      </c>
      <c r="H114" s="160"/>
      <c r="I114" s="159">
        <f>+E114*2</f>
        <v>6</v>
      </c>
      <c r="J114" s="165"/>
      <c r="K114" s="160"/>
      <c r="L114" s="159">
        <f>+SUM(Data!I2:I4)</f>
        <v>0</v>
      </c>
      <c r="M114" s="165"/>
      <c r="N114" s="165"/>
      <c r="O114" s="160"/>
    </row>
    <row r="115" spans="2:17" x14ac:dyDescent="0.4">
      <c r="E115" s="161"/>
      <c r="F115" s="162"/>
      <c r="G115" s="161"/>
      <c r="H115" s="162"/>
      <c r="I115" s="161"/>
      <c r="J115" s="166"/>
      <c r="K115" s="162"/>
      <c r="L115" s="161"/>
      <c r="M115" s="166"/>
      <c r="N115" s="166"/>
      <c r="O115" s="162"/>
    </row>
    <row r="116" spans="2:17" x14ac:dyDescent="0.4">
      <c r="E116" s="163"/>
      <c r="F116" s="164"/>
      <c r="G116" s="163"/>
      <c r="H116" s="164"/>
      <c r="I116" s="163"/>
      <c r="J116" s="167"/>
      <c r="K116" s="164"/>
      <c r="L116" s="163"/>
      <c r="M116" s="167"/>
      <c r="N116" s="167"/>
      <c r="O116" s="164"/>
    </row>
    <row r="118" spans="2:17" x14ac:dyDescent="0.4">
      <c r="B118" s="66" t="s">
        <v>37</v>
      </c>
      <c r="D118" s="415" t="s">
        <v>39</v>
      </c>
      <c r="E118" s="415"/>
      <c r="F118" s="415"/>
      <c r="G118" s="415"/>
      <c r="H118" s="415"/>
      <c r="I118" s="415"/>
      <c r="K118" s="380" t="s">
        <v>43</v>
      </c>
      <c r="L118" s="380"/>
      <c r="N118" s="378" t="s">
        <v>95</v>
      </c>
      <c r="O118" s="379"/>
      <c r="P118" s="379"/>
      <c r="Q118" s="177"/>
    </row>
    <row r="119" spans="2:17" x14ac:dyDescent="0.4">
      <c r="B119" s="112" t="s">
        <v>38</v>
      </c>
      <c r="D119" s="150" t="s">
        <v>40</v>
      </c>
      <c r="E119" s="151"/>
      <c r="F119" s="151"/>
      <c r="G119" s="151"/>
      <c r="H119" s="151"/>
      <c r="I119" s="152"/>
      <c r="K119" s="22"/>
      <c r="L119" s="30"/>
      <c r="N119" s="93" t="s">
        <v>90</v>
      </c>
      <c r="O119" s="94"/>
      <c r="P119" s="94"/>
      <c r="Q119" s="95"/>
    </row>
    <row r="120" spans="2:17" x14ac:dyDescent="0.4">
      <c r="B120" s="112"/>
      <c r="D120" s="153"/>
      <c r="E120" s="154"/>
      <c r="F120" s="154"/>
      <c r="G120" s="154"/>
      <c r="H120" s="154"/>
      <c r="I120" s="155"/>
      <c r="K120" s="24"/>
      <c r="L120" s="31"/>
      <c r="N120" s="96"/>
      <c r="O120" s="122"/>
      <c r="P120" s="122"/>
      <c r="Q120" s="98"/>
    </row>
    <row r="121" spans="2:17" x14ac:dyDescent="0.4">
      <c r="B121" s="112"/>
      <c r="D121" s="153"/>
      <c r="E121" s="154"/>
      <c r="F121" s="154"/>
      <c r="G121" s="154"/>
      <c r="H121" s="154"/>
      <c r="I121" s="155"/>
      <c r="K121" s="24"/>
      <c r="L121" s="31"/>
      <c r="N121" s="96"/>
      <c r="O121" s="122"/>
      <c r="P121" s="122"/>
      <c r="Q121" s="98"/>
    </row>
    <row r="122" spans="2:17" x14ac:dyDescent="0.4">
      <c r="B122" s="112"/>
      <c r="D122" s="156"/>
      <c r="E122" s="157"/>
      <c r="F122" s="157"/>
      <c r="G122" s="157"/>
      <c r="H122" s="157"/>
      <c r="I122" s="158"/>
      <c r="K122" s="27"/>
      <c r="L122" s="32"/>
      <c r="N122" s="99"/>
      <c r="O122" s="100"/>
      <c r="P122" s="100"/>
      <c r="Q122" s="101"/>
    </row>
    <row r="123" spans="2:17" ht="5.25" customHeight="1" x14ac:dyDescent="0.4">
      <c r="B123" s="7"/>
      <c r="D123" s="58"/>
      <c r="E123" s="58"/>
      <c r="F123" s="58"/>
      <c r="G123" s="58"/>
      <c r="H123" s="58"/>
      <c r="I123" s="58"/>
      <c r="N123" s="73"/>
      <c r="O123" s="73"/>
      <c r="P123" s="73"/>
    </row>
    <row r="124" spans="2:17" x14ac:dyDescent="0.4">
      <c r="B124" s="112" t="s">
        <v>38</v>
      </c>
      <c r="D124" s="150" t="s">
        <v>41</v>
      </c>
      <c r="E124" s="151"/>
      <c r="F124" s="151"/>
      <c r="G124" s="151"/>
      <c r="H124" s="151"/>
      <c r="I124" s="152"/>
      <c r="K124" s="22"/>
      <c r="L124" s="30"/>
      <c r="N124" s="93" t="s">
        <v>90</v>
      </c>
      <c r="O124" s="94"/>
      <c r="P124" s="94"/>
      <c r="Q124" s="95"/>
    </row>
    <row r="125" spans="2:17" x14ac:dyDescent="0.4">
      <c r="B125" s="112"/>
      <c r="D125" s="153"/>
      <c r="E125" s="154"/>
      <c r="F125" s="154"/>
      <c r="G125" s="154"/>
      <c r="H125" s="154"/>
      <c r="I125" s="155"/>
      <c r="K125" s="24"/>
      <c r="L125" s="31"/>
      <c r="N125" s="96"/>
      <c r="O125" s="122"/>
      <c r="P125" s="122"/>
      <c r="Q125" s="98"/>
    </row>
    <row r="126" spans="2:17" x14ac:dyDescent="0.4">
      <c r="B126" s="112"/>
      <c r="D126" s="153"/>
      <c r="E126" s="154"/>
      <c r="F126" s="154"/>
      <c r="G126" s="154"/>
      <c r="H126" s="154"/>
      <c r="I126" s="155"/>
      <c r="K126" s="24"/>
      <c r="L126" s="31"/>
      <c r="N126" s="96"/>
      <c r="O126" s="122"/>
      <c r="P126" s="122"/>
      <c r="Q126" s="98"/>
    </row>
    <row r="127" spans="2:17" x14ac:dyDescent="0.4">
      <c r="B127" s="112"/>
      <c r="D127" s="156"/>
      <c r="E127" s="157"/>
      <c r="F127" s="157"/>
      <c r="G127" s="157"/>
      <c r="H127" s="157"/>
      <c r="I127" s="158"/>
      <c r="K127" s="27"/>
      <c r="L127" s="32"/>
      <c r="N127" s="99"/>
      <c r="O127" s="100"/>
      <c r="P127" s="100"/>
      <c r="Q127" s="101"/>
    </row>
    <row r="128" spans="2:17" ht="6" customHeight="1" x14ac:dyDescent="0.4">
      <c r="B128" s="7"/>
      <c r="D128" s="58"/>
      <c r="E128" s="58"/>
      <c r="F128" s="58"/>
      <c r="G128" s="58"/>
      <c r="H128" s="58"/>
      <c r="I128" s="58"/>
      <c r="N128" s="73"/>
      <c r="O128" s="73"/>
      <c r="P128" s="73"/>
    </row>
    <row r="129" spans="1:18" x14ac:dyDescent="0.4">
      <c r="B129" s="112" t="s">
        <v>38</v>
      </c>
      <c r="D129" s="150" t="s">
        <v>42</v>
      </c>
      <c r="E129" s="151"/>
      <c r="F129" s="151"/>
      <c r="G129" s="151"/>
      <c r="H129" s="151"/>
      <c r="I129" s="152"/>
      <c r="K129" s="22"/>
      <c r="L129" s="30"/>
      <c r="N129" s="93" t="s">
        <v>90</v>
      </c>
      <c r="O129" s="94"/>
      <c r="P129" s="94"/>
      <c r="Q129" s="95"/>
    </row>
    <row r="130" spans="1:18" x14ac:dyDescent="0.4">
      <c r="B130" s="112"/>
      <c r="D130" s="153"/>
      <c r="E130" s="154"/>
      <c r="F130" s="154"/>
      <c r="G130" s="154"/>
      <c r="H130" s="154"/>
      <c r="I130" s="155"/>
      <c r="K130" s="24"/>
      <c r="L130" s="31"/>
      <c r="N130" s="96"/>
      <c r="O130" s="122"/>
      <c r="P130" s="122"/>
      <c r="Q130" s="98"/>
    </row>
    <row r="131" spans="1:18" x14ac:dyDescent="0.4">
      <c r="B131" s="112"/>
      <c r="D131" s="153"/>
      <c r="E131" s="154"/>
      <c r="F131" s="154"/>
      <c r="G131" s="154"/>
      <c r="H131" s="154"/>
      <c r="I131" s="155"/>
      <c r="K131" s="24"/>
      <c r="L131" s="31"/>
      <c r="N131" s="96"/>
      <c r="O131" s="122"/>
      <c r="P131" s="122"/>
      <c r="Q131" s="98"/>
    </row>
    <row r="132" spans="1:18" x14ac:dyDescent="0.4">
      <c r="B132" s="112"/>
      <c r="D132" s="156"/>
      <c r="E132" s="157"/>
      <c r="F132" s="157"/>
      <c r="G132" s="157"/>
      <c r="H132" s="157"/>
      <c r="I132" s="158"/>
      <c r="K132" s="27"/>
      <c r="L132" s="32"/>
      <c r="N132" s="99"/>
      <c r="O132" s="100"/>
      <c r="P132" s="100"/>
      <c r="Q132" s="101"/>
    </row>
    <row r="134" spans="1:18" x14ac:dyDescent="0.4">
      <c r="A134" s="108"/>
      <c r="B134" s="109"/>
      <c r="C134" s="109"/>
      <c r="D134" s="109"/>
      <c r="E134" s="109"/>
      <c r="F134" s="109"/>
      <c r="G134" s="109"/>
      <c r="H134" s="109"/>
      <c r="I134" s="109"/>
      <c r="J134" s="109"/>
      <c r="K134" s="109"/>
      <c r="L134" s="109"/>
      <c r="M134" s="109"/>
      <c r="N134" s="109"/>
      <c r="O134" s="109"/>
      <c r="P134" s="109"/>
      <c r="Q134" s="109"/>
      <c r="R134" s="110"/>
    </row>
    <row r="135" spans="1:18" ht="15" customHeight="1" x14ac:dyDescent="0.4"/>
    <row r="136" spans="1:18" ht="15" customHeight="1" x14ac:dyDescent="0.4">
      <c r="B136" s="193" t="s">
        <v>52</v>
      </c>
      <c r="C136" s="194"/>
      <c r="D136" s="194"/>
      <c r="E136" s="194"/>
      <c r="F136" s="194"/>
      <c r="G136" s="194"/>
      <c r="H136" s="194"/>
      <c r="I136" s="195"/>
      <c r="J136" s="189" t="s">
        <v>81</v>
      </c>
      <c r="K136" s="190"/>
      <c r="L136" s="191"/>
      <c r="M136" s="192" t="s">
        <v>91</v>
      </c>
      <c r="N136" s="192"/>
      <c r="O136" s="192"/>
      <c r="P136" s="192"/>
      <c r="Q136" s="191"/>
    </row>
    <row r="137" spans="1:18" ht="15" customHeight="1" x14ac:dyDescent="0.4">
      <c r="B137" s="196"/>
      <c r="C137" s="197"/>
      <c r="D137" s="197"/>
      <c r="E137" s="197"/>
      <c r="F137" s="197"/>
      <c r="G137" s="197"/>
      <c r="H137" s="197"/>
      <c r="I137" s="103"/>
      <c r="J137" s="21"/>
      <c r="K137" s="123" t="s">
        <v>30</v>
      </c>
      <c r="L137" s="124"/>
      <c r="M137" s="22"/>
      <c r="N137" s="127" t="str">
        <f>"Bajo  ( "&amp;Data!L7&amp;" - "&amp;Data!M7&amp;" ) "</f>
        <v xml:space="preserve">Bajo  ( 0 - 1 ) </v>
      </c>
      <c r="O137" s="127"/>
      <c r="P137" s="128"/>
      <c r="Q137" s="23">
        <f>+IF(L155&lt;Data!N7,L155,"")</f>
        <v>0</v>
      </c>
    </row>
    <row r="138" spans="1:18" ht="15" customHeight="1" x14ac:dyDescent="0.4">
      <c r="B138" s="196"/>
      <c r="C138" s="197"/>
      <c r="D138" s="197"/>
      <c r="E138" s="197"/>
      <c r="F138" s="197"/>
      <c r="G138" s="197"/>
      <c r="H138" s="197"/>
      <c r="I138" s="103"/>
      <c r="J138" s="21"/>
      <c r="K138" s="123"/>
      <c r="L138" s="124"/>
      <c r="M138" s="24"/>
      <c r="N138" s="129" t="str">
        <f>"Medio  ( "&amp;Data!N7&amp;" - "&amp;Data!O7&amp;" ) "</f>
        <v xml:space="preserve">Medio  ( 2 - 4 ) </v>
      </c>
      <c r="O138" s="129"/>
      <c r="P138" s="130"/>
      <c r="Q138" s="25" t="str">
        <f>+IF(AND(L155&gt;Data!M7,L155&lt;Data!P7),L155,"")</f>
        <v/>
      </c>
    </row>
    <row r="139" spans="1:18" ht="15" customHeight="1" x14ac:dyDescent="0.4">
      <c r="B139" s="198"/>
      <c r="C139" s="199"/>
      <c r="D139" s="199"/>
      <c r="E139" s="199"/>
      <c r="F139" s="199"/>
      <c r="G139" s="199"/>
      <c r="H139" s="199"/>
      <c r="I139" s="200"/>
      <c r="J139" s="26"/>
      <c r="K139" s="125"/>
      <c r="L139" s="126"/>
      <c r="M139" s="27"/>
      <c r="N139" s="131" t="str">
        <f>"Alto  ( "&amp;Data!P7&amp;" - "&amp;Data!Q7&amp;" ) "</f>
        <v xml:space="preserve">Alto  ( 5 - 6 ) </v>
      </c>
      <c r="O139" s="131"/>
      <c r="P139" s="132"/>
      <c r="Q139" s="28" t="str">
        <f>+IF(L155&gt;Data!O7,L155,"")</f>
        <v/>
      </c>
    </row>
    <row r="141" spans="1:18" ht="15" customHeight="1" x14ac:dyDescent="0.4">
      <c r="C141" s="204" t="s">
        <v>92</v>
      </c>
      <c r="D141" s="205"/>
      <c r="E141" s="205"/>
      <c r="F141" s="205"/>
      <c r="G141" s="205"/>
      <c r="H141" s="205"/>
      <c r="I141" s="205"/>
      <c r="J141" s="205"/>
      <c r="K141" s="205"/>
      <c r="L141" s="205"/>
      <c r="M141" s="205"/>
      <c r="N141" s="205"/>
      <c r="O141" s="205"/>
      <c r="P141" s="206"/>
    </row>
    <row r="142" spans="1:18" ht="15" customHeight="1" x14ac:dyDescent="0.4">
      <c r="C142" s="201" t="s">
        <v>101</v>
      </c>
      <c r="D142" s="202"/>
      <c r="E142" s="202"/>
      <c r="F142" s="202"/>
      <c r="G142" s="202"/>
      <c r="H142" s="202"/>
      <c r="I142" s="202"/>
      <c r="J142" s="202"/>
      <c r="K142" s="202"/>
      <c r="L142" s="202"/>
      <c r="M142" s="202"/>
      <c r="N142" s="202"/>
      <c r="O142" s="202"/>
      <c r="P142" s="203"/>
    </row>
    <row r="143" spans="1:18" ht="15" customHeight="1" x14ac:dyDescent="0.4">
      <c r="C143" s="141"/>
      <c r="D143" s="371"/>
      <c r="E143" s="371"/>
      <c r="F143" s="371"/>
      <c r="G143" s="371"/>
      <c r="H143" s="371"/>
      <c r="I143" s="371"/>
      <c r="J143" s="371"/>
      <c r="K143" s="371"/>
      <c r="L143" s="371"/>
      <c r="M143" s="371"/>
      <c r="N143" s="371"/>
      <c r="O143" s="371"/>
      <c r="P143" s="143"/>
    </row>
    <row r="144" spans="1:18" ht="15" customHeight="1" x14ac:dyDescent="0.4">
      <c r="C144" s="141"/>
      <c r="D144" s="371"/>
      <c r="E144" s="371"/>
      <c r="F144" s="371"/>
      <c r="G144" s="371"/>
      <c r="H144" s="371"/>
      <c r="I144" s="371"/>
      <c r="J144" s="371"/>
      <c r="K144" s="371"/>
      <c r="L144" s="371"/>
      <c r="M144" s="371"/>
      <c r="N144" s="371"/>
      <c r="O144" s="371"/>
      <c r="P144" s="143"/>
    </row>
    <row r="145" spans="2:17" ht="9.5500000000000007" customHeight="1" x14ac:dyDescent="0.4">
      <c r="C145" s="141"/>
      <c r="D145" s="371"/>
      <c r="E145" s="371"/>
      <c r="F145" s="371"/>
      <c r="G145" s="371"/>
      <c r="H145" s="371"/>
      <c r="I145" s="371"/>
      <c r="J145" s="371"/>
      <c r="K145" s="371"/>
      <c r="L145" s="371"/>
      <c r="M145" s="371"/>
      <c r="N145" s="371"/>
      <c r="O145" s="371"/>
      <c r="P145" s="143"/>
    </row>
    <row r="146" spans="2:17" ht="15" customHeight="1" x14ac:dyDescent="0.4">
      <c r="C146" s="372" t="s">
        <v>144</v>
      </c>
      <c r="D146" s="373"/>
      <c r="E146" s="373"/>
      <c r="F146" s="373"/>
      <c r="G146" s="373"/>
      <c r="H146" s="373"/>
      <c r="I146" s="373"/>
      <c r="J146" s="373"/>
      <c r="K146" s="373"/>
      <c r="L146" s="373"/>
      <c r="M146" s="373"/>
      <c r="N146" s="373"/>
      <c r="O146" s="373"/>
      <c r="P146" s="374"/>
    </row>
    <row r="147" spans="2:17" ht="7" customHeight="1" x14ac:dyDescent="0.4">
      <c r="C147" s="372"/>
      <c r="D147" s="373"/>
      <c r="E147" s="373"/>
      <c r="F147" s="373"/>
      <c r="G147" s="373"/>
      <c r="H147" s="373"/>
      <c r="I147" s="373"/>
      <c r="J147" s="373"/>
      <c r="K147" s="373"/>
      <c r="L147" s="373"/>
      <c r="M147" s="373"/>
      <c r="N147" s="373"/>
      <c r="O147" s="373"/>
      <c r="P147" s="374"/>
    </row>
    <row r="148" spans="2:17" ht="15" customHeight="1" x14ac:dyDescent="0.4">
      <c r="C148" s="372"/>
      <c r="D148" s="373"/>
      <c r="E148" s="373"/>
      <c r="F148" s="373"/>
      <c r="G148" s="373"/>
      <c r="H148" s="373"/>
      <c r="I148" s="373"/>
      <c r="J148" s="373"/>
      <c r="K148" s="373"/>
      <c r="L148" s="373"/>
      <c r="M148" s="373"/>
      <c r="N148" s="373"/>
      <c r="O148" s="373"/>
      <c r="P148" s="374"/>
    </row>
    <row r="149" spans="2:17" x14ac:dyDescent="0.4">
      <c r="C149" s="372"/>
      <c r="D149" s="373"/>
      <c r="E149" s="373"/>
      <c r="F149" s="373"/>
      <c r="G149" s="373"/>
      <c r="H149" s="373"/>
      <c r="I149" s="373"/>
      <c r="J149" s="373"/>
      <c r="K149" s="373"/>
      <c r="L149" s="373"/>
      <c r="M149" s="373"/>
      <c r="N149" s="373"/>
      <c r="O149" s="373"/>
      <c r="P149" s="374"/>
    </row>
    <row r="150" spans="2:17" x14ac:dyDescent="0.4">
      <c r="C150" s="372"/>
      <c r="D150" s="373"/>
      <c r="E150" s="373"/>
      <c r="F150" s="373"/>
      <c r="G150" s="373"/>
      <c r="H150" s="373"/>
      <c r="I150" s="373"/>
      <c r="J150" s="373"/>
      <c r="K150" s="373"/>
      <c r="L150" s="373"/>
      <c r="M150" s="373"/>
      <c r="N150" s="373"/>
      <c r="O150" s="373"/>
      <c r="P150" s="374"/>
    </row>
    <row r="151" spans="2:17" x14ac:dyDescent="0.4">
      <c r="C151" s="375"/>
      <c r="D151" s="376"/>
      <c r="E151" s="376"/>
      <c r="F151" s="376"/>
      <c r="G151" s="376"/>
      <c r="H151" s="376"/>
      <c r="I151" s="376"/>
      <c r="J151" s="376"/>
      <c r="K151" s="376"/>
      <c r="L151" s="376"/>
      <c r="M151" s="376"/>
      <c r="N151" s="376"/>
      <c r="O151" s="376"/>
      <c r="P151" s="377"/>
    </row>
    <row r="153" spans="2:17" x14ac:dyDescent="0.4">
      <c r="E153" s="189" t="s">
        <v>32</v>
      </c>
      <c r="F153" s="190"/>
      <c r="G153" s="190"/>
      <c r="H153" s="190"/>
      <c r="I153" s="190"/>
      <c r="J153" s="190"/>
      <c r="K153" s="190"/>
      <c r="L153" s="190"/>
      <c r="M153" s="190"/>
      <c r="N153" s="190"/>
      <c r="O153" s="191"/>
    </row>
    <row r="154" spans="2:17" x14ac:dyDescent="0.4">
      <c r="E154" s="189" t="s">
        <v>33</v>
      </c>
      <c r="F154" s="191"/>
      <c r="G154" s="189" t="s">
        <v>34</v>
      </c>
      <c r="H154" s="190"/>
      <c r="I154" s="33"/>
      <c r="J154" s="69" t="s">
        <v>35</v>
      </c>
      <c r="K154" s="70"/>
      <c r="L154" s="189" t="s">
        <v>36</v>
      </c>
      <c r="M154" s="190"/>
      <c r="N154" s="190"/>
      <c r="O154" s="191"/>
    </row>
    <row r="155" spans="2:17" x14ac:dyDescent="0.4">
      <c r="E155" s="159">
        <f>+SUM(Data!H5:H7)</f>
        <v>3</v>
      </c>
      <c r="F155" s="160"/>
      <c r="G155" s="159">
        <f>+Data!B5-Form!E155</f>
        <v>0</v>
      </c>
      <c r="H155" s="160"/>
      <c r="I155" s="159">
        <f>+E155*2</f>
        <v>6</v>
      </c>
      <c r="J155" s="165"/>
      <c r="K155" s="160"/>
      <c r="L155" s="159">
        <f>+SUM(Data!I5:I7)</f>
        <v>0</v>
      </c>
      <c r="M155" s="165"/>
      <c r="N155" s="165"/>
      <c r="O155" s="160"/>
    </row>
    <row r="156" spans="2:17" x14ac:dyDescent="0.4">
      <c r="E156" s="161"/>
      <c r="F156" s="162"/>
      <c r="G156" s="161"/>
      <c r="H156" s="162"/>
      <c r="I156" s="161"/>
      <c r="J156" s="166"/>
      <c r="K156" s="162"/>
      <c r="L156" s="161"/>
      <c r="M156" s="166"/>
      <c r="N156" s="166"/>
      <c r="O156" s="162"/>
    </row>
    <row r="157" spans="2:17" x14ac:dyDescent="0.4">
      <c r="E157" s="163"/>
      <c r="F157" s="164"/>
      <c r="G157" s="163"/>
      <c r="H157" s="164"/>
      <c r="I157" s="163"/>
      <c r="J157" s="167"/>
      <c r="K157" s="164"/>
      <c r="L157" s="163"/>
      <c r="M157" s="167"/>
      <c r="N157" s="167"/>
      <c r="O157" s="164"/>
    </row>
    <row r="159" spans="2:17" x14ac:dyDescent="0.4">
      <c r="B159" s="71" t="s">
        <v>37</v>
      </c>
      <c r="D159" s="207" t="s">
        <v>39</v>
      </c>
      <c r="E159" s="207"/>
      <c r="F159" s="207"/>
      <c r="G159" s="207"/>
      <c r="H159" s="207"/>
      <c r="I159" s="207"/>
      <c r="K159" s="208" t="s">
        <v>43</v>
      </c>
      <c r="L159" s="208"/>
      <c r="N159" s="189" t="s">
        <v>95</v>
      </c>
      <c r="O159" s="190"/>
      <c r="P159" s="190"/>
      <c r="Q159" s="191"/>
    </row>
    <row r="160" spans="2:17" x14ac:dyDescent="0.4">
      <c r="B160" s="112" t="s">
        <v>38</v>
      </c>
      <c r="D160" s="150" t="s">
        <v>54</v>
      </c>
      <c r="E160" s="151"/>
      <c r="F160" s="151"/>
      <c r="G160" s="151"/>
      <c r="H160" s="151"/>
      <c r="I160" s="152"/>
      <c r="K160" s="22"/>
      <c r="L160" s="30"/>
      <c r="N160" s="93" t="s">
        <v>90</v>
      </c>
      <c r="O160" s="94"/>
      <c r="P160" s="94"/>
      <c r="Q160" s="95"/>
    </row>
    <row r="161" spans="1:18" x14ac:dyDescent="0.4">
      <c r="B161" s="112"/>
      <c r="D161" s="153"/>
      <c r="E161" s="154"/>
      <c r="F161" s="154"/>
      <c r="G161" s="154"/>
      <c r="H161" s="154"/>
      <c r="I161" s="155"/>
      <c r="K161" s="24"/>
      <c r="L161" s="31"/>
      <c r="N161" s="96"/>
      <c r="O161" s="122"/>
      <c r="P161" s="122"/>
      <c r="Q161" s="98"/>
    </row>
    <row r="162" spans="1:18" x14ac:dyDescent="0.4">
      <c r="B162" s="112"/>
      <c r="D162" s="153"/>
      <c r="E162" s="154"/>
      <c r="F162" s="154"/>
      <c r="G162" s="154"/>
      <c r="H162" s="154"/>
      <c r="I162" s="155"/>
      <c r="K162" s="24"/>
      <c r="L162" s="31"/>
      <c r="N162" s="96"/>
      <c r="O162" s="122"/>
      <c r="P162" s="122"/>
      <c r="Q162" s="98"/>
    </row>
    <row r="163" spans="1:18" x14ac:dyDescent="0.4">
      <c r="B163" s="112"/>
      <c r="D163" s="156"/>
      <c r="E163" s="157"/>
      <c r="F163" s="157"/>
      <c r="G163" s="157"/>
      <c r="H163" s="157"/>
      <c r="I163" s="158"/>
      <c r="K163" s="27"/>
      <c r="L163" s="32"/>
      <c r="N163" s="99"/>
      <c r="O163" s="100"/>
      <c r="P163" s="100"/>
      <c r="Q163" s="101"/>
    </row>
    <row r="164" spans="1:18" ht="5.25" customHeight="1" x14ac:dyDescent="0.4">
      <c r="B164" s="7"/>
      <c r="D164" s="58"/>
      <c r="E164" s="58"/>
      <c r="F164" s="58"/>
      <c r="G164" s="58"/>
      <c r="H164" s="58"/>
      <c r="I164" s="58"/>
      <c r="N164" s="73"/>
      <c r="O164" s="73"/>
      <c r="P164" s="73"/>
    </row>
    <row r="165" spans="1:18" x14ac:dyDescent="0.4">
      <c r="B165" s="112" t="s">
        <v>38</v>
      </c>
      <c r="D165" s="150" t="s">
        <v>55</v>
      </c>
      <c r="E165" s="151"/>
      <c r="F165" s="151"/>
      <c r="G165" s="151"/>
      <c r="H165" s="151"/>
      <c r="I165" s="152"/>
      <c r="K165" s="22"/>
      <c r="L165" s="30"/>
      <c r="N165" s="93" t="s">
        <v>90</v>
      </c>
      <c r="O165" s="94"/>
      <c r="P165" s="94"/>
      <c r="Q165" s="95"/>
    </row>
    <row r="166" spans="1:18" x14ac:dyDescent="0.4">
      <c r="B166" s="112"/>
      <c r="D166" s="153"/>
      <c r="E166" s="154"/>
      <c r="F166" s="154"/>
      <c r="G166" s="154"/>
      <c r="H166" s="154"/>
      <c r="I166" s="155"/>
      <c r="K166" s="24"/>
      <c r="L166" s="31"/>
      <c r="N166" s="96"/>
      <c r="O166" s="122"/>
      <c r="P166" s="122"/>
      <c r="Q166" s="98"/>
    </row>
    <row r="167" spans="1:18" x14ac:dyDescent="0.4">
      <c r="B167" s="112"/>
      <c r="D167" s="153"/>
      <c r="E167" s="154"/>
      <c r="F167" s="154"/>
      <c r="G167" s="154"/>
      <c r="H167" s="154"/>
      <c r="I167" s="155"/>
      <c r="K167" s="24"/>
      <c r="L167" s="31"/>
      <c r="N167" s="96"/>
      <c r="O167" s="122"/>
      <c r="P167" s="122"/>
      <c r="Q167" s="98"/>
    </row>
    <row r="168" spans="1:18" x14ac:dyDescent="0.4">
      <c r="B168" s="112"/>
      <c r="D168" s="156"/>
      <c r="E168" s="157"/>
      <c r="F168" s="157"/>
      <c r="G168" s="157"/>
      <c r="H168" s="157"/>
      <c r="I168" s="158"/>
      <c r="K168" s="27"/>
      <c r="L168" s="32"/>
      <c r="N168" s="99"/>
      <c r="O168" s="100"/>
      <c r="P168" s="100"/>
      <c r="Q168" s="101"/>
    </row>
    <row r="169" spans="1:18" ht="6" customHeight="1" x14ac:dyDescent="0.4">
      <c r="B169" s="7"/>
      <c r="D169" s="58"/>
      <c r="E169" s="58"/>
      <c r="F169" s="58"/>
      <c r="G169" s="58"/>
      <c r="H169" s="58"/>
      <c r="I169" s="58"/>
      <c r="N169" s="73"/>
      <c r="O169" s="73"/>
      <c r="P169" s="73"/>
    </row>
    <row r="170" spans="1:18" x14ac:dyDescent="0.4">
      <c r="B170" s="112" t="s">
        <v>38</v>
      </c>
      <c r="D170" s="150" t="s">
        <v>56</v>
      </c>
      <c r="E170" s="151"/>
      <c r="F170" s="151"/>
      <c r="G170" s="151"/>
      <c r="H170" s="151"/>
      <c r="I170" s="152"/>
      <c r="K170" s="22"/>
      <c r="L170" s="30"/>
      <c r="N170" s="93" t="s">
        <v>90</v>
      </c>
      <c r="O170" s="94"/>
      <c r="P170" s="94"/>
      <c r="Q170" s="95"/>
    </row>
    <row r="171" spans="1:18" x14ac:dyDescent="0.4">
      <c r="B171" s="112"/>
      <c r="D171" s="153"/>
      <c r="E171" s="154"/>
      <c r="F171" s="154"/>
      <c r="G171" s="154"/>
      <c r="H171" s="154"/>
      <c r="I171" s="155"/>
      <c r="K171" s="24"/>
      <c r="L171" s="31"/>
      <c r="N171" s="96"/>
      <c r="O171" s="122"/>
      <c r="P171" s="122"/>
      <c r="Q171" s="98"/>
    </row>
    <row r="172" spans="1:18" x14ac:dyDescent="0.4">
      <c r="B172" s="112"/>
      <c r="D172" s="153"/>
      <c r="E172" s="154"/>
      <c r="F172" s="154"/>
      <c r="G172" s="154"/>
      <c r="H172" s="154"/>
      <c r="I172" s="155"/>
      <c r="K172" s="24"/>
      <c r="L172" s="31"/>
      <c r="N172" s="96"/>
      <c r="O172" s="122"/>
      <c r="P172" s="122"/>
      <c r="Q172" s="98"/>
    </row>
    <row r="173" spans="1:18" x14ac:dyDescent="0.4">
      <c r="B173" s="112"/>
      <c r="D173" s="156"/>
      <c r="E173" s="157"/>
      <c r="F173" s="157"/>
      <c r="G173" s="157"/>
      <c r="H173" s="157"/>
      <c r="I173" s="158"/>
      <c r="K173" s="27"/>
      <c r="L173" s="32"/>
      <c r="N173" s="99"/>
      <c r="O173" s="100"/>
      <c r="P173" s="100"/>
      <c r="Q173" s="101"/>
    </row>
    <row r="175" spans="1:18" x14ac:dyDescent="0.4">
      <c r="A175" s="108"/>
      <c r="B175" s="109"/>
      <c r="C175" s="109"/>
      <c r="D175" s="109"/>
      <c r="E175" s="109"/>
      <c r="F175" s="109"/>
      <c r="G175" s="109"/>
      <c r="H175" s="109"/>
      <c r="I175" s="109"/>
      <c r="J175" s="109"/>
      <c r="K175" s="109"/>
      <c r="L175" s="109"/>
      <c r="M175" s="109"/>
      <c r="N175" s="109"/>
      <c r="O175" s="109"/>
      <c r="P175" s="109"/>
      <c r="Q175" s="109"/>
      <c r="R175" s="110"/>
    </row>
    <row r="177" spans="2:17" ht="15" customHeight="1" x14ac:dyDescent="0.4">
      <c r="B177" s="394" t="s">
        <v>107</v>
      </c>
      <c r="C177" s="395"/>
      <c r="D177" s="395"/>
      <c r="E177" s="395"/>
      <c r="F177" s="395"/>
      <c r="G177" s="395"/>
      <c r="H177" s="395"/>
      <c r="I177" s="396"/>
      <c r="J177" s="331" t="s">
        <v>81</v>
      </c>
      <c r="K177" s="332"/>
      <c r="L177" s="333"/>
      <c r="M177" s="343" t="s">
        <v>91</v>
      </c>
      <c r="N177" s="343"/>
      <c r="O177" s="343"/>
      <c r="P177" s="343"/>
      <c r="Q177" s="333"/>
    </row>
    <row r="178" spans="2:17" ht="15" customHeight="1" x14ac:dyDescent="0.4">
      <c r="B178" s="397"/>
      <c r="C178" s="398"/>
      <c r="D178" s="398"/>
      <c r="E178" s="398"/>
      <c r="F178" s="398"/>
      <c r="G178" s="398"/>
      <c r="H178" s="398"/>
      <c r="I178" s="399"/>
      <c r="J178" s="21"/>
      <c r="K178" s="123" t="s">
        <v>53</v>
      </c>
      <c r="L178" s="124"/>
      <c r="M178" s="22"/>
      <c r="N178" s="127" t="str">
        <f>"Bajo  ( "&amp;Data!L14&amp;" - "&amp;Data!M14&amp;" ) "</f>
        <v xml:space="preserve">Bajo  ( 0 - 4 ) </v>
      </c>
      <c r="O178" s="127"/>
      <c r="P178" s="128"/>
      <c r="Q178" s="23">
        <f>+IF(L190&lt;Data!N14,L190,"")</f>
        <v>0</v>
      </c>
    </row>
    <row r="179" spans="2:17" ht="15" customHeight="1" x14ac:dyDescent="0.4">
      <c r="B179" s="397"/>
      <c r="C179" s="398"/>
      <c r="D179" s="398"/>
      <c r="E179" s="398"/>
      <c r="F179" s="398"/>
      <c r="G179" s="398"/>
      <c r="H179" s="398"/>
      <c r="I179" s="399"/>
      <c r="J179" s="21"/>
      <c r="K179" s="123"/>
      <c r="L179" s="124"/>
      <c r="M179" s="24"/>
      <c r="N179" s="129" t="str">
        <f>"Medio  ( "&amp;Data!N14&amp;" - "&amp;Data!O14&amp;" ) "</f>
        <v xml:space="preserve">Medio  ( 5 - 9 ) </v>
      </c>
      <c r="O179" s="129"/>
      <c r="P179" s="130"/>
      <c r="Q179" s="25" t="str">
        <f>+IF(AND(L190&gt;Data!M14,L190&lt;Data!P14),L190,"")</f>
        <v/>
      </c>
    </row>
    <row r="180" spans="2:17" ht="15" customHeight="1" x14ac:dyDescent="0.4">
      <c r="B180" s="400"/>
      <c r="C180" s="401"/>
      <c r="D180" s="401"/>
      <c r="E180" s="401"/>
      <c r="F180" s="401"/>
      <c r="G180" s="401"/>
      <c r="H180" s="401"/>
      <c r="I180" s="402"/>
      <c r="J180" s="26"/>
      <c r="K180" s="125"/>
      <c r="L180" s="126"/>
      <c r="M180" s="27"/>
      <c r="N180" s="131" t="str">
        <f>"Alto  ( "&amp;Data!P14&amp;" - "&amp;Data!Q14&amp;" ) "</f>
        <v xml:space="preserve">Alto  ( 10 - 14 ) </v>
      </c>
      <c r="O180" s="131"/>
      <c r="P180" s="132"/>
      <c r="Q180" s="28" t="str">
        <f>+IF(L190&gt;Data!O14,L190,"")</f>
        <v/>
      </c>
    </row>
    <row r="182" spans="2:17" ht="15" customHeight="1" x14ac:dyDescent="0.4">
      <c r="C182" s="340" t="s">
        <v>92</v>
      </c>
      <c r="D182" s="341"/>
      <c r="E182" s="341"/>
      <c r="F182" s="341"/>
      <c r="G182" s="341"/>
      <c r="H182" s="341"/>
      <c r="I182" s="341"/>
      <c r="J182" s="341"/>
      <c r="K182" s="341"/>
      <c r="L182" s="341"/>
      <c r="M182" s="341"/>
      <c r="N182" s="341"/>
      <c r="O182" s="341"/>
      <c r="P182" s="342"/>
    </row>
    <row r="183" spans="2:17" x14ac:dyDescent="0.4">
      <c r="C183" s="416" t="s">
        <v>139</v>
      </c>
      <c r="D183" s="417"/>
      <c r="E183" s="417"/>
      <c r="F183" s="417"/>
      <c r="G183" s="417"/>
      <c r="H183" s="417"/>
      <c r="I183" s="417"/>
      <c r="J183" s="417"/>
      <c r="K183" s="417"/>
      <c r="L183" s="417"/>
      <c r="M183" s="417"/>
      <c r="N183" s="417"/>
      <c r="O183" s="417"/>
      <c r="P183" s="418"/>
    </row>
    <row r="184" spans="2:17" x14ac:dyDescent="0.4">
      <c r="C184" s="416"/>
      <c r="D184" s="417"/>
      <c r="E184" s="417"/>
      <c r="F184" s="417"/>
      <c r="G184" s="417"/>
      <c r="H184" s="417"/>
      <c r="I184" s="417"/>
      <c r="J184" s="417"/>
      <c r="K184" s="417"/>
      <c r="L184" s="417"/>
      <c r="M184" s="417"/>
      <c r="N184" s="417"/>
      <c r="O184" s="417"/>
      <c r="P184" s="418"/>
    </row>
    <row r="185" spans="2:17" x14ac:dyDescent="0.4">
      <c r="C185" s="416"/>
      <c r="D185" s="417"/>
      <c r="E185" s="417"/>
      <c r="F185" s="417"/>
      <c r="G185" s="417"/>
      <c r="H185" s="417"/>
      <c r="I185" s="417"/>
      <c r="J185" s="417"/>
      <c r="K185" s="417"/>
      <c r="L185" s="417"/>
      <c r="M185" s="417"/>
      <c r="N185" s="417"/>
      <c r="O185" s="417"/>
      <c r="P185" s="418"/>
    </row>
    <row r="186" spans="2:17" x14ac:dyDescent="0.4">
      <c r="C186" s="419"/>
      <c r="D186" s="420"/>
      <c r="E186" s="420"/>
      <c r="F186" s="420"/>
      <c r="G186" s="420"/>
      <c r="H186" s="420"/>
      <c r="I186" s="420"/>
      <c r="J186" s="420"/>
      <c r="K186" s="420"/>
      <c r="L186" s="420"/>
      <c r="M186" s="420"/>
      <c r="N186" s="420"/>
      <c r="O186" s="420"/>
      <c r="P186" s="421"/>
    </row>
    <row r="188" spans="2:17" x14ac:dyDescent="0.4">
      <c r="E188" s="331" t="s">
        <v>32</v>
      </c>
      <c r="F188" s="332"/>
      <c r="G188" s="332"/>
      <c r="H188" s="332"/>
      <c r="I188" s="332"/>
      <c r="J188" s="332"/>
      <c r="K188" s="332"/>
      <c r="L188" s="332"/>
      <c r="M188" s="332"/>
      <c r="N188" s="332"/>
      <c r="O188" s="333"/>
    </row>
    <row r="189" spans="2:17" x14ac:dyDescent="0.4">
      <c r="E189" s="331" t="s">
        <v>33</v>
      </c>
      <c r="F189" s="333"/>
      <c r="G189" s="331" t="s">
        <v>34</v>
      </c>
      <c r="H189" s="332"/>
      <c r="I189" s="34"/>
      <c r="J189" s="67" t="s">
        <v>35</v>
      </c>
      <c r="K189" s="68"/>
      <c r="L189" s="331" t="s">
        <v>36</v>
      </c>
      <c r="M189" s="332"/>
      <c r="N189" s="332"/>
      <c r="O189" s="333"/>
    </row>
    <row r="190" spans="2:17" x14ac:dyDescent="0.4">
      <c r="E190" s="159">
        <f>+SUM(Data!H8:H14)</f>
        <v>7</v>
      </c>
      <c r="F190" s="160"/>
      <c r="G190" s="159">
        <f>+Data!B8-Form!E190</f>
        <v>0</v>
      </c>
      <c r="H190" s="160"/>
      <c r="I190" s="159">
        <f>+E190*2</f>
        <v>14</v>
      </c>
      <c r="J190" s="165"/>
      <c r="K190" s="160"/>
      <c r="L190" s="159">
        <f>+SUM(Data!I8:I14)</f>
        <v>0</v>
      </c>
      <c r="M190" s="165"/>
      <c r="N190" s="165"/>
      <c r="O190" s="160"/>
    </row>
    <row r="191" spans="2:17" x14ac:dyDescent="0.4">
      <c r="E191" s="161"/>
      <c r="F191" s="162"/>
      <c r="G191" s="161"/>
      <c r="H191" s="162"/>
      <c r="I191" s="161"/>
      <c r="J191" s="166"/>
      <c r="K191" s="162"/>
      <c r="L191" s="161"/>
      <c r="M191" s="166"/>
      <c r="N191" s="166"/>
      <c r="O191" s="162"/>
    </row>
    <row r="192" spans="2:17" x14ac:dyDescent="0.4">
      <c r="E192" s="163"/>
      <c r="F192" s="164"/>
      <c r="G192" s="163"/>
      <c r="H192" s="164"/>
      <c r="I192" s="163"/>
      <c r="J192" s="167"/>
      <c r="K192" s="164"/>
      <c r="L192" s="163"/>
      <c r="M192" s="167"/>
      <c r="N192" s="167"/>
      <c r="O192" s="164"/>
    </row>
    <row r="194" spans="2:17" x14ac:dyDescent="0.4">
      <c r="B194" s="68" t="s">
        <v>37</v>
      </c>
      <c r="D194" s="329" t="s">
        <v>39</v>
      </c>
      <c r="E194" s="329"/>
      <c r="F194" s="329"/>
      <c r="G194" s="329"/>
      <c r="H194" s="329"/>
      <c r="I194" s="329"/>
      <c r="K194" s="330" t="s">
        <v>43</v>
      </c>
      <c r="L194" s="330"/>
      <c r="N194" s="331" t="s">
        <v>95</v>
      </c>
      <c r="O194" s="332"/>
      <c r="P194" s="332"/>
      <c r="Q194" s="333"/>
    </row>
    <row r="195" spans="2:17" x14ac:dyDescent="0.4">
      <c r="B195" s="112" t="s">
        <v>38</v>
      </c>
      <c r="D195" s="150" t="s">
        <v>57</v>
      </c>
      <c r="E195" s="151"/>
      <c r="F195" s="151"/>
      <c r="G195" s="151"/>
      <c r="H195" s="151"/>
      <c r="I195" s="152"/>
      <c r="K195" s="306"/>
      <c r="L195" s="307"/>
      <c r="N195" s="93" t="s">
        <v>90</v>
      </c>
      <c r="O195" s="94"/>
      <c r="P195" s="94"/>
      <c r="Q195" s="95"/>
    </row>
    <row r="196" spans="2:17" x14ac:dyDescent="0.4">
      <c r="B196" s="112"/>
      <c r="D196" s="153"/>
      <c r="E196" s="154"/>
      <c r="F196" s="154"/>
      <c r="G196" s="154"/>
      <c r="H196" s="154"/>
      <c r="I196" s="155"/>
      <c r="K196" s="308"/>
      <c r="L196" s="309"/>
      <c r="N196" s="96"/>
      <c r="O196" s="122"/>
      <c r="P196" s="122"/>
      <c r="Q196" s="98"/>
    </row>
    <row r="197" spans="2:17" x14ac:dyDescent="0.4">
      <c r="B197" s="112"/>
      <c r="D197" s="153"/>
      <c r="E197" s="154"/>
      <c r="F197" s="154"/>
      <c r="G197" s="154"/>
      <c r="H197" s="154"/>
      <c r="I197" s="155"/>
      <c r="K197" s="308"/>
      <c r="L197" s="309"/>
      <c r="N197" s="96"/>
      <c r="O197" s="122"/>
      <c r="P197" s="122"/>
      <c r="Q197" s="98"/>
    </row>
    <row r="198" spans="2:17" x14ac:dyDescent="0.4">
      <c r="B198" s="112"/>
      <c r="D198" s="156"/>
      <c r="E198" s="157"/>
      <c r="F198" s="157"/>
      <c r="G198" s="157"/>
      <c r="H198" s="157"/>
      <c r="I198" s="158"/>
      <c r="K198" s="310"/>
      <c r="L198" s="311"/>
      <c r="N198" s="99"/>
      <c r="O198" s="100"/>
      <c r="P198" s="100"/>
      <c r="Q198" s="101"/>
    </row>
    <row r="199" spans="2:17" ht="5.25" customHeight="1" x14ac:dyDescent="0.4">
      <c r="B199" s="7"/>
      <c r="D199" s="58"/>
      <c r="E199" s="58"/>
      <c r="F199" s="58"/>
      <c r="G199" s="58"/>
      <c r="H199" s="58"/>
      <c r="I199" s="58"/>
      <c r="N199" s="73"/>
      <c r="O199" s="73"/>
      <c r="P199" s="73"/>
    </row>
    <row r="200" spans="2:17" s="35" customFormat="1" x14ac:dyDescent="0.4">
      <c r="B200" s="209"/>
      <c r="D200" s="113" t="s">
        <v>133</v>
      </c>
      <c r="E200" s="321"/>
      <c r="F200" s="321"/>
      <c r="G200" s="321"/>
      <c r="H200" s="321"/>
      <c r="I200" s="322"/>
      <c r="K200" s="334"/>
      <c r="L200" s="335"/>
      <c r="N200" s="296" t="s">
        <v>90</v>
      </c>
      <c r="O200" s="297"/>
      <c r="P200" s="297"/>
      <c r="Q200" s="298"/>
    </row>
    <row r="201" spans="2:17" s="35" customFormat="1" x14ac:dyDescent="0.4">
      <c r="B201" s="210"/>
      <c r="D201" s="323"/>
      <c r="E201" s="324"/>
      <c r="F201" s="324"/>
      <c r="G201" s="324"/>
      <c r="H201" s="324"/>
      <c r="I201" s="325"/>
      <c r="K201" s="336"/>
      <c r="L201" s="337"/>
      <c r="N201" s="299"/>
      <c r="O201" s="300"/>
      <c r="P201" s="300"/>
      <c r="Q201" s="301"/>
    </row>
    <row r="202" spans="2:17" s="35" customFormat="1" x14ac:dyDescent="0.4">
      <c r="B202" s="210"/>
      <c r="D202" s="323"/>
      <c r="E202" s="324"/>
      <c r="F202" s="324"/>
      <c r="G202" s="324"/>
      <c r="H202" s="324"/>
      <c r="I202" s="325"/>
      <c r="K202" s="336"/>
      <c r="L202" s="337"/>
      <c r="N202" s="299"/>
      <c r="O202" s="300"/>
      <c r="P202" s="300"/>
      <c r="Q202" s="301"/>
    </row>
    <row r="203" spans="2:17" s="35" customFormat="1" x14ac:dyDescent="0.4">
      <c r="B203" s="211"/>
      <c r="D203" s="326"/>
      <c r="E203" s="327"/>
      <c r="F203" s="327"/>
      <c r="G203" s="327"/>
      <c r="H203" s="327"/>
      <c r="I203" s="328"/>
      <c r="K203" s="338"/>
      <c r="L203" s="339"/>
      <c r="N203" s="302"/>
      <c r="O203" s="303"/>
      <c r="P203" s="303"/>
      <c r="Q203" s="304"/>
    </row>
    <row r="204" spans="2:17" ht="6" customHeight="1" x14ac:dyDescent="0.4">
      <c r="B204" s="7"/>
      <c r="D204" s="58"/>
      <c r="E204" s="58"/>
      <c r="F204" s="58"/>
      <c r="G204" s="58"/>
      <c r="H204" s="58"/>
      <c r="I204" s="58"/>
      <c r="N204" s="73"/>
      <c r="O204" s="73"/>
      <c r="P204" s="73"/>
    </row>
    <row r="205" spans="2:17" x14ac:dyDescent="0.4">
      <c r="B205" s="209"/>
      <c r="D205" s="113" t="s">
        <v>134</v>
      </c>
      <c r="E205" s="321"/>
      <c r="F205" s="321"/>
      <c r="G205" s="321"/>
      <c r="H205" s="321"/>
      <c r="I205" s="322"/>
      <c r="K205" s="306"/>
      <c r="L205" s="307"/>
      <c r="N205" s="93" t="s">
        <v>90</v>
      </c>
      <c r="O205" s="94"/>
      <c r="P205" s="94"/>
      <c r="Q205" s="95"/>
    </row>
    <row r="206" spans="2:17" x14ac:dyDescent="0.4">
      <c r="B206" s="210"/>
      <c r="D206" s="323"/>
      <c r="E206" s="324"/>
      <c r="F206" s="324"/>
      <c r="G206" s="324"/>
      <c r="H206" s="324"/>
      <c r="I206" s="325"/>
      <c r="K206" s="308"/>
      <c r="L206" s="309"/>
      <c r="N206" s="96"/>
      <c r="O206" s="122"/>
      <c r="P206" s="122"/>
      <c r="Q206" s="98"/>
    </row>
    <row r="207" spans="2:17" x14ac:dyDescent="0.4">
      <c r="B207" s="210"/>
      <c r="D207" s="323"/>
      <c r="E207" s="324"/>
      <c r="F207" s="324"/>
      <c r="G207" s="324"/>
      <c r="H207" s="324"/>
      <c r="I207" s="325"/>
      <c r="K207" s="308"/>
      <c r="L207" s="309"/>
      <c r="N207" s="96"/>
      <c r="O207" s="122"/>
      <c r="P207" s="122"/>
      <c r="Q207" s="98"/>
    </row>
    <row r="208" spans="2:17" x14ac:dyDescent="0.4">
      <c r="B208" s="211"/>
      <c r="D208" s="326"/>
      <c r="E208" s="327"/>
      <c r="F208" s="327"/>
      <c r="G208" s="327"/>
      <c r="H208" s="327"/>
      <c r="I208" s="328"/>
      <c r="K208" s="310"/>
      <c r="L208" s="311"/>
      <c r="N208" s="99"/>
      <c r="O208" s="100"/>
      <c r="P208" s="100"/>
      <c r="Q208" s="101"/>
    </row>
    <row r="209" spans="2:17" ht="5.25" customHeight="1" x14ac:dyDescent="0.4">
      <c r="B209" s="7"/>
      <c r="D209" s="58"/>
      <c r="E209" s="58"/>
      <c r="F209" s="58"/>
      <c r="G209" s="58"/>
      <c r="H209" s="58"/>
      <c r="I209" s="58"/>
      <c r="N209" s="73"/>
      <c r="O209" s="73"/>
      <c r="P209" s="73"/>
    </row>
    <row r="210" spans="2:17" x14ac:dyDescent="0.4">
      <c r="B210" s="209"/>
      <c r="D210" s="150" t="s">
        <v>136</v>
      </c>
      <c r="E210" s="151"/>
      <c r="F210" s="151"/>
      <c r="G210" s="151"/>
      <c r="H210" s="151"/>
      <c r="I210" s="152"/>
      <c r="K210" s="306"/>
      <c r="L210" s="307"/>
      <c r="N210" s="93" t="s">
        <v>90</v>
      </c>
      <c r="O210" s="94"/>
      <c r="P210" s="94"/>
      <c r="Q210" s="95"/>
    </row>
    <row r="211" spans="2:17" x14ac:dyDescent="0.4">
      <c r="B211" s="210"/>
      <c r="D211" s="153"/>
      <c r="E211" s="154"/>
      <c r="F211" s="154"/>
      <c r="G211" s="154"/>
      <c r="H211" s="154"/>
      <c r="I211" s="155"/>
      <c r="K211" s="308"/>
      <c r="L211" s="309"/>
      <c r="N211" s="96"/>
      <c r="O211" s="122"/>
      <c r="P211" s="122"/>
      <c r="Q211" s="98"/>
    </row>
    <row r="212" spans="2:17" x14ac:dyDescent="0.4">
      <c r="B212" s="210"/>
      <c r="D212" s="153"/>
      <c r="E212" s="154"/>
      <c r="F212" s="154"/>
      <c r="G212" s="154"/>
      <c r="H212" s="154"/>
      <c r="I212" s="155"/>
      <c r="K212" s="308"/>
      <c r="L212" s="309"/>
      <c r="N212" s="96"/>
      <c r="O212" s="122"/>
      <c r="P212" s="122"/>
      <c r="Q212" s="98"/>
    </row>
    <row r="213" spans="2:17" x14ac:dyDescent="0.4">
      <c r="B213" s="211"/>
      <c r="D213" s="156"/>
      <c r="E213" s="157"/>
      <c r="F213" s="157"/>
      <c r="G213" s="157"/>
      <c r="H213" s="157"/>
      <c r="I213" s="158"/>
      <c r="K213" s="310"/>
      <c r="L213" s="311"/>
      <c r="N213" s="99"/>
      <c r="O213" s="100"/>
      <c r="P213" s="100"/>
      <c r="Q213" s="101"/>
    </row>
    <row r="214" spans="2:17" ht="5.25" customHeight="1" x14ac:dyDescent="0.4">
      <c r="B214" s="7"/>
      <c r="D214" s="58"/>
      <c r="E214" s="58"/>
      <c r="F214" s="58"/>
      <c r="G214" s="58"/>
      <c r="H214" s="58"/>
      <c r="I214" s="58"/>
      <c r="N214" s="73"/>
      <c r="O214" s="73"/>
      <c r="P214" s="73"/>
    </row>
    <row r="215" spans="2:17" x14ac:dyDescent="0.4">
      <c r="B215" s="209"/>
      <c r="D215" s="150" t="s">
        <v>137</v>
      </c>
      <c r="E215" s="151"/>
      <c r="F215" s="151"/>
      <c r="G215" s="151"/>
      <c r="H215" s="151"/>
      <c r="I215" s="152"/>
      <c r="K215" s="306"/>
      <c r="L215" s="307"/>
      <c r="N215" s="93" t="s">
        <v>90</v>
      </c>
      <c r="O215" s="94"/>
      <c r="P215" s="94"/>
      <c r="Q215" s="95"/>
    </row>
    <row r="216" spans="2:17" x14ac:dyDescent="0.4">
      <c r="B216" s="210"/>
      <c r="D216" s="153"/>
      <c r="E216" s="154"/>
      <c r="F216" s="154"/>
      <c r="G216" s="154"/>
      <c r="H216" s="154"/>
      <c r="I216" s="155"/>
      <c r="K216" s="308"/>
      <c r="L216" s="309"/>
      <c r="N216" s="96"/>
      <c r="O216" s="122"/>
      <c r="P216" s="122"/>
      <c r="Q216" s="98"/>
    </row>
    <row r="217" spans="2:17" x14ac:dyDescent="0.4">
      <c r="B217" s="210"/>
      <c r="D217" s="153"/>
      <c r="E217" s="154"/>
      <c r="F217" s="154"/>
      <c r="G217" s="154"/>
      <c r="H217" s="154"/>
      <c r="I217" s="155"/>
      <c r="K217" s="308"/>
      <c r="L217" s="309"/>
      <c r="N217" s="96"/>
      <c r="O217" s="122"/>
      <c r="P217" s="122"/>
      <c r="Q217" s="98"/>
    </row>
    <row r="218" spans="2:17" x14ac:dyDescent="0.4">
      <c r="B218" s="211"/>
      <c r="D218" s="156"/>
      <c r="E218" s="157"/>
      <c r="F218" s="157"/>
      <c r="G218" s="157"/>
      <c r="H218" s="157"/>
      <c r="I218" s="158"/>
      <c r="K218" s="310"/>
      <c r="L218" s="311"/>
      <c r="N218" s="99"/>
      <c r="O218" s="100"/>
      <c r="P218" s="100"/>
      <c r="Q218" s="101"/>
    </row>
    <row r="219" spans="2:17" ht="6.75" customHeight="1" x14ac:dyDescent="0.4">
      <c r="B219" s="7"/>
      <c r="D219" s="58"/>
      <c r="E219" s="58"/>
      <c r="F219" s="58"/>
      <c r="G219" s="58"/>
      <c r="H219" s="58"/>
      <c r="I219" s="58"/>
      <c r="N219" s="73"/>
      <c r="O219" s="73"/>
      <c r="P219" s="73"/>
    </row>
    <row r="220" spans="2:17" x14ac:dyDescent="0.4">
      <c r="B220" s="209"/>
      <c r="D220" s="150" t="s">
        <v>138</v>
      </c>
      <c r="E220" s="151"/>
      <c r="F220" s="151"/>
      <c r="G220" s="151"/>
      <c r="H220" s="151"/>
      <c r="I220" s="152"/>
      <c r="K220" s="306"/>
      <c r="L220" s="307"/>
      <c r="N220" s="296" t="s">
        <v>90</v>
      </c>
      <c r="O220" s="297"/>
      <c r="P220" s="297"/>
      <c r="Q220" s="298"/>
    </row>
    <row r="221" spans="2:17" x14ac:dyDescent="0.4">
      <c r="B221" s="210"/>
      <c r="D221" s="153"/>
      <c r="E221" s="154"/>
      <c r="F221" s="154"/>
      <c r="G221" s="154"/>
      <c r="H221" s="154"/>
      <c r="I221" s="155"/>
      <c r="K221" s="308"/>
      <c r="L221" s="309"/>
      <c r="N221" s="299"/>
      <c r="O221" s="300"/>
      <c r="P221" s="300"/>
      <c r="Q221" s="301"/>
    </row>
    <row r="222" spans="2:17" x14ac:dyDescent="0.4">
      <c r="B222" s="210"/>
      <c r="D222" s="153"/>
      <c r="E222" s="154"/>
      <c r="F222" s="154"/>
      <c r="G222" s="154"/>
      <c r="H222" s="154"/>
      <c r="I222" s="155"/>
      <c r="K222" s="308"/>
      <c r="L222" s="309"/>
      <c r="N222" s="299"/>
      <c r="O222" s="300"/>
      <c r="P222" s="300"/>
      <c r="Q222" s="301"/>
    </row>
    <row r="223" spans="2:17" x14ac:dyDescent="0.4">
      <c r="B223" s="211"/>
      <c r="D223" s="156"/>
      <c r="E223" s="157"/>
      <c r="F223" s="157"/>
      <c r="G223" s="157"/>
      <c r="H223" s="157"/>
      <c r="I223" s="158"/>
      <c r="K223" s="310"/>
      <c r="L223" s="311"/>
      <c r="N223" s="302"/>
      <c r="O223" s="303"/>
      <c r="P223" s="303"/>
      <c r="Q223" s="304"/>
    </row>
    <row r="224" spans="2:17" ht="6.75" customHeight="1" x14ac:dyDescent="0.4">
      <c r="B224" s="61"/>
      <c r="D224" s="58"/>
      <c r="E224" s="58"/>
      <c r="F224" s="58"/>
      <c r="G224" s="58"/>
      <c r="H224" s="58"/>
      <c r="I224" s="58"/>
      <c r="N224" s="73"/>
      <c r="O224" s="73"/>
      <c r="P224" s="73"/>
    </row>
    <row r="225" spans="1:18" x14ac:dyDescent="0.4">
      <c r="B225" s="209"/>
      <c r="D225" s="150" t="s">
        <v>135</v>
      </c>
      <c r="E225" s="151"/>
      <c r="F225" s="151"/>
      <c r="G225" s="151"/>
      <c r="H225" s="151"/>
      <c r="I225" s="152"/>
      <c r="K225" s="306"/>
      <c r="L225" s="307"/>
      <c r="N225" s="93" t="s">
        <v>90</v>
      </c>
      <c r="O225" s="94"/>
      <c r="P225" s="94"/>
      <c r="Q225" s="95"/>
    </row>
    <row r="226" spans="1:18" x14ac:dyDescent="0.4">
      <c r="B226" s="210"/>
      <c r="D226" s="153"/>
      <c r="E226" s="154"/>
      <c r="F226" s="154"/>
      <c r="G226" s="154"/>
      <c r="H226" s="154"/>
      <c r="I226" s="155"/>
      <c r="K226" s="308"/>
      <c r="L226" s="309"/>
      <c r="N226" s="96"/>
      <c r="O226" s="122"/>
      <c r="P226" s="122"/>
      <c r="Q226" s="98"/>
    </row>
    <row r="227" spans="1:18" x14ac:dyDescent="0.4">
      <c r="B227" s="210"/>
      <c r="D227" s="153"/>
      <c r="E227" s="154"/>
      <c r="F227" s="154"/>
      <c r="G227" s="154"/>
      <c r="H227" s="154"/>
      <c r="I227" s="155"/>
      <c r="K227" s="308"/>
      <c r="L227" s="309"/>
      <c r="N227" s="96"/>
      <c r="O227" s="122"/>
      <c r="P227" s="122"/>
      <c r="Q227" s="98"/>
    </row>
    <row r="228" spans="1:18" x14ac:dyDescent="0.4">
      <c r="B228" s="211"/>
      <c r="D228" s="156"/>
      <c r="E228" s="157"/>
      <c r="F228" s="157"/>
      <c r="G228" s="157"/>
      <c r="H228" s="157"/>
      <c r="I228" s="158"/>
      <c r="K228" s="310"/>
      <c r="L228" s="311"/>
      <c r="N228" s="99"/>
      <c r="O228" s="100"/>
      <c r="P228" s="100"/>
      <c r="Q228" s="101"/>
    </row>
    <row r="230" spans="1:18" x14ac:dyDescent="0.4">
      <c r="A230" s="108"/>
      <c r="B230" s="109"/>
      <c r="C230" s="109"/>
      <c r="D230" s="109"/>
      <c r="E230" s="109"/>
      <c r="F230" s="109"/>
      <c r="G230" s="109"/>
      <c r="H230" s="109"/>
      <c r="I230" s="109"/>
      <c r="J230" s="109"/>
      <c r="K230" s="109"/>
      <c r="L230" s="109"/>
      <c r="M230" s="109"/>
      <c r="N230" s="109"/>
      <c r="O230" s="109"/>
      <c r="P230" s="109"/>
      <c r="Q230" s="109"/>
      <c r="R230" s="110"/>
    </row>
    <row r="232" spans="1:18" ht="15" customHeight="1" x14ac:dyDescent="0.4">
      <c r="B232" s="312" t="s">
        <v>98</v>
      </c>
      <c r="C232" s="313"/>
      <c r="D232" s="313"/>
      <c r="E232" s="313"/>
      <c r="F232" s="313"/>
      <c r="G232" s="313"/>
      <c r="H232" s="313"/>
      <c r="I232" s="314"/>
      <c r="J232" s="105" t="s">
        <v>81</v>
      </c>
      <c r="K232" s="106"/>
      <c r="L232" s="107"/>
      <c r="M232" s="111" t="s">
        <v>91</v>
      </c>
      <c r="N232" s="111"/>
      <c r="O232" s="111"/>
      <c r="P232" s="111"/>
      <c r="Q232" s="107"/>
    </row>
    <row r="233" spans="1:18" ht="15" customHeight="1" x14ac:dyDescent="0.4">
      <c r="B233" s="315"/>
      <c r="C233" s="316"/>
      <c r="D233" s="316"/>
      <c r="E233" s="316"/>
      <c r="F233" s="316"/>
      <c r="G233" s="316"/>
      <c r="H233" s="316"/>
      <c r="I233" s="317"/>
      <c r="J233" s="21"/>
      <c r="K233" s="123" t="s">
        <v>28</v>
      </c>
      <c r="L233" s="124"/>
      <c r="M233" s="22"/>
      <c r="N233" s="127" t="str">
        <f>"Bajo  ( "&amp;Data!L18&amp;" - "&amp;Data!M18&amp;" ) "</f>
        <v xml:space="preserve">Bajo  ( 0 - 2 ) </v>
      </c>
      <c r="O233" s="127"/>
      <c r="P233" s="128"/>
      <c r="Q233" s="23">
        <f>+IF(L249&lt;Data!N18,L249,"")</f>
        <v>0</v>
      </c>
    </row>
    <row r="234" spans="1:18" ht="15" customHeight="1" x14ac:dyDescent="0.4">
      <c r="B234" s="315"/>
      <c r="C234" s="316"/>
      <c r="D234" s="316"/>
      <c r="E234" s="316"/>
      <c r="F234" s="316"/>
      <c r="G234" s="316"/>
      <c r="H234" s="316"/>
      <c r="I234" s="317"/>
      <c r="J234" s="21"/>
      <c r="K234" s="123"/>
      <c r="L234" s="124"/>
      <c r="M234" s="24"/>
      <c r="N234" s="129" t="str">
        <f>"Medio  ( "&amp;Data!N18&amp;" - "&amp;Data!O18&amp;" ) "</f>
        <v xml:space="preserve">Medio  ( 3 - 5 ) </v>
      </c>
      <c r="O234" s="129"/>
      <c r="P234" s="130"/>
      <c r="Q234" s="25" t="str">
        <f>+IF(AND(L249&gt;Data!M18,L249&lt;Data!P18),L249,"")</f>
        <v/>
      </c>
    </row>
    <row r="235" spans="1:18" ht="15" customHeight="1" x14ac:dyDescent="0.4">
      <c r="B235" s="318"/>
      <c r="C235" s="319"/>
      <c r="D235" s="319"/>
      <c r="E235" s="319"/>
      <c r="F235" s="319"/>
      <c r="G235" s="319"/>
      <c r="H235" s="319"/>
      <c r="I235" s="320"/>
      <c r="J235" s="26"/>
      <c r="K235" s="125"/>
      <c r="L235" s="126"/>
      <c r="M235" s="27"/>
      <c r="N235" s="131" t="str">
        <f>"Alto  ( "&amp;Data!P18&amp;" - "&amp;Data!Q18&amp;" ) "</f>
        <v xml:space="preserve">Alto  ( 6 - 8 ) </v>
      </c>
      <c r="O235" s="131"/>
      <c r="P235" s="132"/>
      <c r="Q235" s="28" t="str">
        <f>+IF(L249&gt;Data!O18,L249,"")</f>
        <v/>
      </c>
    </row>
    <row r="237" spans="1:18" ht="15" customHeight="1" x14ac:dyDescent="0.4">
      <c r="C237" s="147" t="s">
        <v>92</v>
      </c>
      <c r="D237" s="148"/>
      <c r="E237" s="148"/>
      <c r="F237" s="148"/>
      <c r="G237" s="148"/>
      <c r="H237" s="148"/>
      <c r="I237" s="148"/>
      <c r="J237" s="148"/>
      <c r="K237" s="148"/>
      <c r="L237" s="148"/>
      <c r="M237" s="148"/>
      <c r="N237" s="148"/>
      <c r="O237" s="148"/>
      <c r="P237" s="149"/>
    </row>
    <row r="238" spans="1:18" x14ac:dyDescent="0.4">
      <c r="C238" s="141" t="s">
        <v>111</v>
      </c>
      <c r="D238" s="142"/>
      <c r="E238" s="142"/>
      <c r="F238" s="142"/>
      <c r="G238" s="142"/>
      <c r="H238" s="142"/>
      <c r="I238" s="142"/>
      <c r="J238" s="142"/>
      <c r="K238" s="142"/>
      <c r="L238" s="142"/>
      <c r="M238" s="142"/>
      <c r="N238" s="142"/>
      <c r="O238" s="142"/>
      <c r="P238" s="143"/>
    </row>
    <row r="239" spans="1:18" x14ac:dyDescent="0.4">
      <c r="C239" s="141"/>
      <c r="D239" s="142"/>
      <c r="E239" s="142"/>
      <c r="F239" s="142"/>
      <c r="G239" s="142"/>
      <c r="H239" s="142"/>
      <c r="I239" s="142"/>
      <c r="J239" s="142"/>
      <c r="K239" s="142"/>
      <c r="L239" s="142"/>
      <c r="M239" s="142"/>
      <c r="N239" s="142"/>
      <c r="O239" s="142"/>
      <c r="P239" s="143"/>
    </row>
    <row r="240" spans="1:18" x14ac:dyDescent="0.4">
      <c r="C240" s="144"/>
      <c r="D240" s="145"/>
      <c r="E240" s="145"/>
      <c r="F240" s="145"/>
      <c r="G240" s="145"/>
      <c r="H240" s="145"/>
      <c r="I240" s="145"/>
      <c r="J240" s="145"/>
      <c r="K240" s="145"/>
      <c r="L240" s="145"/>
      <c r="M240" s="145"/>
      <c r="N240" s="145"/>
      <c r="O240" s="145"/>
      <c r="P240" s="146"/>
    </row>
    <row r="241" spans="2:17" x14ac:dyDescent="0.4">
      <c r="C241" s="62"/>
      <c r="D241" s="62"/>
      <c r="E241" s="62"/>
      <c r="F241" s="62"/>
      <c r="G241" s="62"/>
      <c r="H241" s="62"/>
      <c r="I241" s="62"/>
      <c r="J241" s="62"/>
      <c r="K241" s="62"/>
      <c r="L241" s="62"/>
      <c r="M241" s="62"/>
      <c r="N241" s="62"/>
      <c r="O241" s="62"/>
      <c r="P241" s="62"/>
    </row>
    <row r="242" spans="2:17" ht="15" customHeight="1" x14ac:dyDescent="0.4">
      <c r="C242" s="147" t="s">
        <v>58</v>
      </c>
      <c r="D242" s="148"/>
      <c r="E242" s="148"/>
      <c r="F242" s="148"/>
      <c r="G242" s="148"/>
      <c r="H242" s="148"/>
      <c r="I242" s="148"/>
      <c r="J242" s="148"/>
      <c r="K242" s="148"/>
      <c r="L242" s="148"/>
      <c r="M242" s="148"/>
      <c r="N242" s="148"/>
      <c r="O242" s="148"/>
      <c r="P242" s="149"/>
    </row>
    <row r="243" spans="2:17" x14ac:dyDescent="0.4">
      <c r="C243" s="217" t="s">
        <v>90</v>
      </c>
      <c r="D243" s="218"/>
      <c r="E243" s="218"/>
      <c r="F243" s="218"/>
      <c r="G243" s="218"/>
      <c r="H243" s="218"/>
      <c r="I243" s="218"/>
      <c r="J243" s="218"/>
      <c r="K243" s="218"/>
      <c r="L243" s="218"/>
      <c r="M243" s="218"/>
      <c r="N243" s="218"/>
      <c r="O243" s="218"/>
      <c r="P243" s="219"/>
    </row>
    <row r="244" spans="2:17" x14ac:dyDescent="0.4">
      <c r="C244" s="220"/>
      <c r="D244" s="221"/>
      <c r="E244" s="221"/>
      <c r="F244" s="221"/>
      <c r="G244" s="221"/>
      <c r="H244" s="221"/>
      <c r="I244" s="221"/>
      <c r="J244" s="221"/>
      <c r="K244" s="221"/>
      <c r="L244" s="221"/>
      <c r="M244" s="221"/>
      <c r="N244" s="221"/>
      <c r="O244" s="221"/>
      <c r="P244" s="222"/>
    </row>
    <row r="245" spans="2:17" x14ac:dyDescent="0.4">
      <c r="C245" s="223"/>
      <c r="D245" s="224"/>
      <c r="E245" s="224"/>
      <c r="F245" s="224"/>
      <c r="G245" s="224"/>
      <c r="H245" s="224"/>
      <c r="I245" s="224"/>
      <c r="J245" s="224"/>
      <c r="K245" s="224"/>
      <c r="L245" s="224"/>
      <c r="M245" s="224"/>
      <c r="N245" s="224"/>
      <c r="O245" s="224"/>
      <c r="P245" s="225"/>
    </row>
    <row r="247" spans="2:17" x14ac:dyDescent="0.4">
      <c r="E247" s="105" t="s">
        <v>32</v>
      </c>
      <c r="F247" s="106"/>
      <c r="G247" s="106"/>
      <c r="H247" s="106"/>
      <c r="I247" s="106"/>
      <c r="J247" s="106"/>
      <c r="K247" s="106"/>
      <c r="L247" s="106"/>
      <c r="M247" s="106"/>
      <c r="N247" s="106"/>
      <c r="O247" s="107"/>
    </row>
    <row r="248" spans="2:17" x14ac:dyDescent="0.4">
      <c r="E248" s="105" t="s">
        <v>33</v>
      </c>
      <c r="F248" s="107"/>
      <c r="G248" s="105" t="s">
        <v>34</v>
      </c>
      <c r="H248" s="106"/>
      <c r="I248" s="36"/>
      <c r="J248" s="74" t="s">
        <v>35</v>
      </c>
      <c r="K248" s="75"/>
      <c r="L248" s="105" t="s">
        <v>36</v>
      </c>
      <c r="M248" s="106"/>
      <c r="N248" s="106"/>
      <c r="O248" s="107"/>
    </row>
    <row r="249" spans="2:17" x14ac:dyDescent="0.4">
      <c r="E249" s="159">
        <f>+SUM(Data!H15:H18)</f>
        <v>4</v>
      </c>
      <c r="F249" s="160"/>
      <c r="G249" s="159">
        <f>+Data!B15-Form!E249</f>
        <v>0</v>
      </c>
      <c r="H249" s="160"/>
      <c r="I249" s="159">
        <f>+E249*2</f>
        <v>8</v>
      </c>
      <c r="J249" s="165"/>
      <c r="K249" s="160"/>
      <c r="L249" s="159">
        <f>+SUM(Data!I15:I18)</f>
        <v>0</v>
      </c>
      <c r="M249" s="165"/>
      <c r="N249" s="165"/>
      <c r="O249" s="160"/>
    </row>
    <row r="250" spans="2:17" x14ac:dyDescent="0.4">
      <c r="E250" s="161"/>
      <c r="F250" s="162"/>
      <c r="G250" s="161"/>
      <c r="H250" s="162"/>
      <c r="I250" s="161"/>
      <c r="J250" s="166"/>
      <c r="K250" s="162"/>
      <c r="L250" s="161"/>
      <c r="M250" s="166"/>
      <c r="N250" s="166"/>
      <c r="O250" s="162"/>
    </row>
    <row r="251" spans="2:17" x14ac:dyDescent="0.4">
      <c r="E251" s="163"/>
      <c r="F251" s="164"/>
      <c r="G251" s="163"/>
      <c r="H251" s="164"/>
      <c r="I251" s="163"/>
      <c r="J251" s="167"/>
      <c r="K251" s="164"/>
      <c r="L251" s="163"/>
      <c r="M251" s="167"/>
      <c r="N251" s="167"/>
      <c r="O251" s="164"/>
    </row>
    <row r="253" spans="2:17" x14ac:dyDescent="0.4">
      <c r="B253" s="37" t="s">
        <v>37</v>
      </c>
      <c r="D253" s="168" t="s">
        <v>39</v>
      </c>
      <c r="E253" s="168"/>
      <c r="F253" s="168"/>
      <c r="G253" s="168"/>
      <c r="H253" s="168"/>
      <c r="I253" s="168"/>
      <c r="K253" s="305" t="s">
        <v>43</v>
      </c>
      <c r="L253" s="305"/>
      <c r="N253" s="105" t="s">
        <v>95</v>
      </c>
      <c r="O253" s="106"/>
      <c r="P253" s="106"/>
      <c r="Q253" s="107"/>
    </row>
    <row r="254" spans="2:17" x14ac:dyDescent="0.4">
      <c r="B254" s="209"/>
      <c r="D254" s="278" t="s">
        <v>108</v>
      </c>
      <c r="E254" s="279"/>
      <c r="F254" s="279"/>
      <c r="G254" s="279"/>
      <c r="H254" s="279"/>
      <c r="I254" s="280"/>
      <c r="K254" s="22"/>
      <c r="L254" s="30"/>
      <c r="N254" s="93" t="s">
        <v>90</v>
      </c>
      <c r="O254" s="94"/>
      <c r="P254" s="94"/>
      <c r="Q254" s="95"/>
    </row>
    <row r="255" spans="2:17" x14ac:dyDescent="0.4">
      <c r="B255" s="210"/>
      <c r="D255" s="281"/>
      <c r="E255" s="282"/>
      <c r="F255" s="282"/>
      <c r="G255" s="282"/>
      <c r="H255" s="282"/>
      <c r="I255" s="283"/>
      <c r="K255" s="24"/>
      <c r="L255" s="31"/>
      <c r="N255" s="96"/>
      <c r="O255" s="122"/>
      <c r="P255" s="122"/>
      <c r="Q255" s="98"/>
    </row>
    <row r="256" spans="2:17" x14ac:dyDescent="0.4">
      <c r="B256" s="210"/>
      <c r="D256" s="281"/>
      <c r="E256" s="282"/>
      <c r="F256" s="282"/>
      <c r="G256" s="282"/>
      <c r="H256" s="282"/>
      <c r="I256" s="283"/>
      <c r="K256" s="24"/>
      <c r="L256" s="31"/>
      <c r="N256" s="96"/>
      <c r="O256" s="122"/>
      <c r="P256" s="122"/>
      <c r="Q256" s="98"/>
    </row>
    <row r="257" spans="2:17" x14ac:dyDescent="0.4">
      <c r="B257" s="211"/>
      <c r="D257" s="284"/>
      <c r="E257" s="285"/>
      <c r="F257" s="285"/>
      <c r="G257" s="285"/>
      <c r="H257" s="285"/>
      <c r="I257" s="286"/>
      <c r="K257" s="27"/>
      <c r="L257" s="32"/>
      <c r="N257" s="99"/>
      <c r="O257" s="100"/>
      <c r="P257" s="100"/>
      <c r="Q257" s="101"/>
    </row>
    <row r="258" spans="2:17" ht="6.75" customHeight="1" x14ac:dyDescent="0.4">
      <c r="B258" s="7"/>
      <c r="D258" s="38"/>
      <c r="E258" s="38"/>
      <c r="F258" s="38"/>
      <c r="G258" s="38"/>
      <c r="H258" s="38"/>
      <c r="I258" s="38"/>
      <c r="N258" s="73"/>
      <c r="O258" s="73"/>
      <c r="P258" s="73"/>
    </row>
    <row r="259" spans="2:17" x14ac:dyDescent="0.4">
      <c r="B259" s="209"/>
      <c r="D259" s="278" t="s">
        <v>109</v>
      </c>
      <c r="E259" s="279"/>
      <c r="F259" s="279"/>
      <c r="G259" s="279"/>
      <c r="H259" s="279"/>
      <c r="I259" s="280"/>
      <c r="K259" s="22"/>
      <c r="L259" s="30"/>
      <c r="N259" s="93" t="s">
        <v>90</v>
      </c>
      <c r="O259" s="94"/>
      <c r="P259" s="94"/>
      <c r="Q259" s="95"/>
    </row>
    <row r="260" spans="2:17" x14ac:dyDescent="0.4">
      <c r="B260" s="210"/>
      <c r="D260" s="281"/>
      <c r="E260" s="282"/>
      <c r="F260" s="282"/>
      <c r="G260" s="282"/>
      <c r="H260" s="282"/>
      <c r="I260" s="283"/>
      <c r="K260" s="24"/>
      <c r="L260" s="31"/>
      <c r="N260" s="96"/>
      <c r="O260" s="122"/>
      <c r="P260" s="122"/>
      <c r="Q260" s="98"/>
    </row>
    <row r="261" spans="2:17" x14ac:dyDescent="0.4">
      <c r="B261" s="210"/>
      <c r="D261" s="281"/>
      <c r="E261" s="282"/>
      <c r="F261" s="282"/>
      <c r="G261" s="282"/>
      <c r="H261" s="282"/>
      <c r="I261" s="283"/>
      <c r="K261" s="24"/>
      <c r="L261" s="31"/>
      <c r="N261" s="96"/>
      <c r="O261" s="122"/>
      <c r="P261" s="122"/>
      <c r="Q261" s="98"/>
    </row>
    <row r="262" spans="2:17" x14ac:dyDescent="0.4">
      <c r="B262" s="211"/>
      <c r="D262" s="284"/>
      <c r="E262" s="285"/>
      <c r="F262" s="285"/>
      <c r="G262" s="285"/>
      <c r="H262" s="285"/>
      <c r="I262" s="286"/>
      <c r="K262" s="27"/>
      <c r="L262" s="32"/>
      <c r="N262" s="99"/>
      <c r="O262" s="100"/>
      <c r="P262" s="100"/>
      <c r="Q262" s="101"/>
    </row>
    <row r="263" spans="2:17" ht="9" customHeight="1" x14ac:dyDescent="0.4">
      <c r="B263" s="7"/>
      <c r="D263" s="38"/>
      <c r="E263" s="38"/>
      <c r="F263" s="38"/>
      <c r="G263" s="38"/>
      <c r="H263" s="38"/>
      <c r="I263" s="38"/>
      <c r="N263" s="73"/>
      <c r="O263" s="73"/>
      <c r="P263" s="73"/>
    </row>
    <row r="264" spans="2:17" x14ac:dyDescent="0.4">
      <c r="B264" s="209"/>
      <c r="D264" s="278" t="s">
        <v>110</v>
      </c>
      <c r="E264" s="279"/>
      <c r="F264" s="279"/>
      <c r="G264" s="279"/>
      <c r="H264" s="279"/>
      <c r="I264" s="280"/>
      <c r="K264" s="22"/>
      <c r="L264" s="30"/>
      <c r="N264" s="93" t="s">
        <v>90</v>
      </c>
      <c r="O264" s="94"/>
      <c r="P264" s="94"/>
      <c r="Q264" s="95"/>
    </row>
    <row r="265" spans="2:17" x14ac:dyDescent="0.4">
      <c r="B265" s="210"/>
      <c r="D265" s="281"/>
      <c r="E265" s="282"/>
      <c r="F265" s="282"/>
      <c r="G265" s="282"/>
      <c r="H265" s="282"/>
      <c r="I265" s="283"/>
      <c r="K265" s="24"/>
      <c r="L265" s="31"/>
      <c r="N265" s="96"/>
      <c r="O265" s="122"/>
      <c r="P265" s="122"/>
      <c r="Q265" s="98"/>
    </row>
    <row r="266" spans="2:17" x14ac:dyDescent="0.4">
      <c r="B266" s="210"/>
      <c r="D266" s="281"/>
      <c r="E266" s="282"/>
      <c r="F266" s="282"/>
      <c r="G266" s="282"/>
      <c r="H266" s="282"/>
      <c r="I266" s="283"/>
      <c r="K266" s="24"/>
      <c r="L266" s="31"/>
      <c r="N266" s="96"/>
      <c r="O266" s="122"/>
      <c r="P266" s="122"/>
      <c r="Q266" s="98"/>
    </row>
    <row r="267" spans="2:17" x14ac:dyDescent="0.4">
      <c r="B267" s="211"/>
      <c r="D267" s="284"/>
      <c r="E267" s="285"/>
      <c r="F267" s="285"/>
      <c r="G267" s="285"/>
      <c r="H267" s="285"/>
      <c r="I267" s="286"/>
      <c r="K267" s="27"/>
      <c r="L267" s="32"/>
      <c r="N267" s="99"/>
      <c r="O267" s="100"/>
      <c r="P267" s="100"/>
      <c r="Q267" s="101"/>
    </row>
    <row r="268" spans="2:17" ht="9" customHeight="1" x14ac:dyDescent="0.4">
      <c r="B268" s="61"/>
      <c r="D268" s="39"/>
      <c r="E268" s="39"/>
      <c r="F268" s="39"/>
      <c r="G268" s="39"/>
      <c r="H268" s="39"/>
      <c r="I268" s="39"/>
      <c r="K268" s="40"/>
      <c r="L268" s="40"/>
      <c r="N268" s="57"/>
      <c r="O268" s="57"/>
      <c r="P268" s="57"/>
      <c r="Q268" s="57"/>
    </row>
    <row r="269" spans="2:17" x14ac:dyDescent="0.4">
      <c r="B269" s="209"/>
      <c r="D269" s="278" t="s">
        <v>116</v>
      </c>
      <c r="E269" s="279"/>
      <c r="F269" s="279"/>
      <c r="G269" s="279"/>
      <c r="H269" s="279"/>
      <c r="I269" s="280"/>
      <c r="K269" s="22"/>
      <c r="L269" s="30"/>
      <c r="N269" s="296" t="s">
        <v>90</v>
      </c>
      <c r="O269" s="297"/>
      <c r="P269" s="297"/>
      <c r="Q269" s="298"/>
    </row>
    <row r="270" spans="2:17" x14ac:dyDescent="0.4">
      <c r="B270" s="210"/>
      <c r="D270" s="281"/>
      <c r="E270" s="282"/>
      <c r="F270" s="282"/>
      <c r="G270" s="282"/>
      <c r="H270" s="282"/>
      <c r="I270" s="283"/>
      <c r="K270" s="24"/>
      <c r="L270" s="31"/>
      <c r="N270" s="299"/>
      <c r="O270" s="300"/>
      <c r="P270" s="300"/>
      <c r="Q270" s="301"/>
    </row>
    <row r="271" spans="2:17" x14ac:dyDescent="0.4">
      <c r="B271" s="210"/>
      <c r="D271" s="281"/>
      <c r="E271" s="282"/>
      <c r="F271" s="282"/>
      <c r="G271" s="282"/>
      <c r="H271" s="282"/>
      <c r="I271" s="283"/>
      <c r="K271" s="24"/>
      <c r="L271" s="31"/>
      <c r="N271" s="299"/>
      <c r="O271" s="300"/>
      <c r="P271" s="300"/>
      <c r="Q271" s="301"/>
    </row>
    <row r="272" spans="2:17" x14ac:dyDescent="0.4">
      <c r="B272" s="211"/>
      <c r="D272" s="284"/>
      <c r="E272" s="285"/>
      <c r="F272" s="285"/>
      <c r="G272" s="285"/>
      <c r="H272" s="285"/>
      <c r="I272" s="286"/>
      <c r="K272" s="27"/>
      <c r="L272" s="32"/>
      <c r="N272" s="302"/>
      <c r="O272" s="303"/>
      <c r="P272" s="303"/>
      <c r="Q272" s="304"/>
    </row>
    <row r="273" spans="1:18" x14ac:dyDescent="0.4">
      <c r="B273" s="7"/>
      <c r="D273" s="58"/>
      <c r="E273" s="58"/>
      <c r="F273" s="58"/>
      <c r="G273" s="58"/>
      <c r="H273" s="58"/>
      <c r="I273" s="58"/>
      <c r="N273" s="73"/>
      <c r="O273" s="73"/>
      <c r="P273" s="73"/>
    </row>
    <row r="274" spans="1:18" x14ac:dyDescent="0.4">
      <c r="A274" s="108"/>
      <c r="B274" s="109"/>
      <c r="C274" s="109"/>
      <c r="D274" s="109"/>
      <c r="E274" s="109"/>
      <c r="F274" s="109"/>
      <c r="G274" s="109"/>
      <c r="H274" s="109"/>
      <c r="I274" s="109"/>
      <c r="J274" s="109"/>
      <c r="K274" s="109"/>
      <c r="L274" s="109"/>
      <c r="M274" s="109"/>
      <c r="N274" s="109"/>
      <c r="O274" s="109"/>
      <c r="P274" s="109"/>
      <c r="Q274" s="109"/>
      <c r="R274" s="110"/>
    </row>
    <row r="276" spans="1:18" ht="15" customHeight="1" x14ac:dyDescent="0.4">
      <c r="B276" s="287" t="s">
        <v>99</v>
      </c>
      <c r="C276" s="288"/>
      <c r="D276" s="288"/>
      <c r="E276" s="288"/>
      <c r="F276" s="288"/>
      <c r="G276" s="288"/>
      <c r="H276" s="288"/>
      <c r="I276" s="289"/>
      <c r="J276" s="214" t="s">
        <v>81</v>
      </c>
      <c r="K276" s="215"/>
      <c r="L276" s="216"/>
      <c r="M276" s="226" t="s">
        <v>91</v>
      </c>
      <c r="N276" s="226"/>
      <c r="O276" s="226"/>
      <c r="P276" s="226"/>
      <c r="Q276" s="216"/>
    </row>
    <row r="277" spans="1:18" ht="15" customHeight="1" x14ac:dyDescent="0.4">
      <c r="B277" s="290"/>
      <c r="C277" s="291"/>
      <c r="D277" s="291"/>
      <c r="E277" s="291"/>
      <c r="F277" s="291"/>
      <c r="G277" s="291"/>
      <c r="H277" s="291"/>
      <c r="I277" s="292"/>
      <c r="J277" s="21"/>
      <c r="K277" s="123" t="s">
        <v>28</v>
      </c>
      <c r="L277" s="124"/>
      <c r="M277" s="22"/>
      <c r="N277" s="127" t="str">
        <f>"Bajo  ( "&amp;Data!L22&amp;" - "&amp;Data!M22&amp;" ) "</f>
        <v xml:space="preserve">Bajo  ( 0 - 2 ) </v>
      </c>
      <c r="O277" s="127"/>
      <c r="P277" s="128"/>
      <c r="Q277" s="23">
        <f>+IF(L293&lt;Data!N22,L293,"")</f>
        <v>0</v>
      </c>
    </row>
    <row r="278" spans="1:18" ht="15" customHeight="1" x14ac:dyDescent="0.4">
      <c r="B278" s="290"/>
      <c r="C278" s="291"/>
      <c r="D278" s="291"/>
      <c r="E278" s="291"/>
      <c r="F278" s="291"/>
      <c r="G278" s="291"/>
      <c r="H278" s="291"/>
      <c r="I278" s="292"/>
      <c r="J278" s="21"/>
      <c r="K278" s="123"/>
      <c r="L278" s="124"/>
      <c r="M278" s="24"/>
      <c r="N278" s="129" t="str">
        <f>"Medio  ( "&amp;Data!N22&amp;" - "&amp;Data!O22&amp;" ) "</f>
        <v xml:space="preserve">Medio  ( 3 - 5 ) </v>
      </c>
      <c r="O278" s="129"/>
      <c r="P278" s="130"/>
      <c r="Q278" s="25" t="str">
        <f>+IF(AND(L293&gt;Data!M22,L293&lt;Data!P22),L293,"")</f>
        <v/>
      </c>
    </row>
    <row r="279" spans="1:18" ht="15" customHeight="1" x14ac:dyDescent="0.4">
      <c r="B279" s="293"/>
      <c r="C279" s="294"/>
      <c r="D279" s="294"/>
      <c r="E279" s="294"/>
      <c r="F279" s="294"/>
      <c r="G279" s="294"/>
      <c r="H279" s="294"/>
      <c r="I279" s="295"/>
      <c r="J279" s="26"/>
      <c r="K279" s="125"/>
      <c r="L279" s="126"/>
      <c r="M279" s="27"/>
      <c r="N279" s="131" t="str">
        <f>"Alto  ( "&amp;Data!P22&amp;" - "&amp;Data!Q22&amp;" ) "</f>
        <v xml:space="preserve">Alto  ( 6 - 8 ) </v>
      </c>
      <c r="O279" s="131"/>
      <c r="P279" s="132"/>
      <c r="Q279" s="28" t="str">
        <f>+IF(L293&gt;Data!O22,L293,"")</f>
        <v/>
      </c>
    </row>
    <row r="281" spans="1:18" ht="15" customHeight="1" x14ac:dyDescent="0.4">
      <c r="C281" s="236" t="s">
        <v>92</v>
      </c>
      <c r="D281" s="237"/>
      <c r="E281" s="237"/>
      <c r="F281" s="237"/>
      <c r="G281" s="237"/>
      <c r="H281" s="237"/>
      <c r="I281" s="237"/>
      <c r="J281" s="237"/>
      <c r="K281" s="237"/>
      <c r="L281" s="237"/>
      <c r="M281" s="237"/>
      <c r="N281" s="237"/>
      <c r="O281" s="237"/>
      <c r="P281" s="238"/>
    </row>
    <row r="282" spans="1:18" x14ac:dyDescent="0.4">
      <c r="C282" s="141" t="s">
        <v>102</v>
      </c>
      <c r="D282" s="142"/>
      <c r="E282" s="142"/>
      <c r="F282" s="142"/>
      <c r="G282" s="142"/>
      <c r="H282" s="142"/>
      <c r="I282" s="142"/>
      <c r="J282" s="142"/>
      <c r="K282" s="142"/>
      <c r="L282" s="142"/>
      <c r="M282" s="142"/>
      <c r="N282" s="142"/>
      <c r="O282" s="142"/>
      <c r="P282" s="143"/>
    </row>
    <row r="283" spans="1:18" x14ac:dyDescent="0.4">
      <c r="C283" s="141"/>
      <c r="D283" s="142"/>
      <c r="E283" s="142"/>
      <c r="F283" s="142"/>
      <c r="G283" s="142"/>
      <c r="H283" s="142"/>
      <c r="I283" s="142"/>
      <c r="J283" s="142"/>
      <c r="K283" s="142"/>
      <c r="L283" s="142"/>
      <c r="M283" s="142"/>
      <c r="N283" s="142"/>
      <c r="O283" s="142"/>
      <c r="P283" s="143"/>
    </row>
    <row r="284" spans="1:18" x14ac:dyDescent="0.4">
      <c r="C284" s="144"/>
      <c r="D284" s="145"/>
      <c r="E284" s="145"/>
      <c r="F284" s="145"/>
      <c r="G284" s="145"/>
      <c r="H284" s="145"/>
      <c r="I284" s="145"/>
      <c r="J284" s="145"/>
      <c r="K284" s="145"/>
      <c r="L284" s="145"/>
      <c r="M284" s="145"/>
      <c r="N284" s="145"/>
      <c r="O284" s="145"/>
      <c r="P284" s="146"/>
    </row>
    <row r="285" spans="1:18" x14ac:dyDescent="0.4">
      <c r="C285" s="62"/>
      <c r="D285" s="62"/>
      <c r="E285" s="62"/>
      <c r="F285" s="62"/>
      <c r="G285" s="62"/>
      <c r="H285" s="62"/>
      <c r="I285" s="62"/>
      <c r="J285" s="62"/>
      <c r="K285" s="62"/>
      <c r="L285" s="62"/>
      <c r="M285" s="62"/>
      <c r="N285" s="62"/>
      <c r="O285" s="62"/>
      <c r="P285" s="62"/>
    </row>
    <row r="286" spans="1:18" ht="15" customHeight="1" x14ac:dyDescent="0.4">
      <c r="C286" s="236" t="s">
        <v>58</v>
      </c>
      <c r="D286" s="237"/>
      <c r="E286" s="237"/>
      <c r="F286" s="237"/>
      <c r="G286" s="237"/>
      <c r="H286" s="237"/>
      <c r="I286" s="237"/>
      <c r="J286" s="237"/>
      <c r="K286" s="237"/>
      <c r="L286" s="237"/>
      <c r="M286" s="237"/>
      <c r="N286" s="237"/>
      <c r="O286" s="237"/>
      <c r="P286" s="238"/>
    </row>
    <row r="287" spans="1:18" x14ac:dyDescent="0.4">
      <c r="C287" s="217" t="s">
        <v>90</v>
      </c>
      <c r="D287" s="218"/>
      <c r="E287" s="218"/>
      <c r="F287" s="218"/>
      <c r="G287" s="218"/>
      <c r="H287" s="218"/>
      <c r="I287" s="218"/>
      <c r="J287" s="218"/>
      <c r="K287" s="218"/>
      <c r="L287" s="218"/>
      <c r="M287" s="218"/>
      <c r="N287" s="218"/>
      <c r="O287" s="218"/>
      <c r="P287" s="219"/>
    </row>
    <row r="288" spans="1:18" x14ac:dyDescent="0.4">
      <c r="C288" s="220"/>
      <c r="D288" s="221"/>
      <c r="E288" s="221"/>
      <c r="F288" s="221"/>
      <c r="G288" s="221"/>
      <c r="H288" s="221"/>
      <c r="I288" s="221"/>
      <c r="J288" s="221"/>
      <c r="K288" s="221"/>
      <c r="L288" s="221"/>
      <c r="M288" s="221"/>
      <c r="N288" s="221"/>
      <c r="O288" s="221"/>
      <c r="P288" s="222"/>
    </row>
    <row r="289" spans="2:17" x14ac:dyDescent="0.4">
      <c r="C289" s="223"/>
      <c r="D289" s="224"/>
      <c r="E289" s="224"/>
      <c r="F289" s="224"/>
      <c r="G289" s="224"/>
      <c r="H289" s="224"/>
      <c r="I289" s="224"/>
      <c r="J289" s="224"/>
      <c r="K289" s="224"/>
      <c r="L289" s="224"/>
      <c r="M289" s="224"/>
      <c r="N289" s="224"/>
      <c r="O289" s="224"/>
      <c r="P289" s="225"/>
    </row>
    <row r="291" spans="2:17" x14ac:dyDescent="0.4">
      <c r="E291" s="214" t="s">
        <v>32</v>
      </c>
      <c r="F291" s="215"/>
      <c r="G291" s="215"/>
      <c r="H291" s="215"/>
      <c r="I291" s="215"/>
      <c r="J291" s="215"/>
      <c r="K291" s="215"/>
      <c r="L291" s="215"/>
      <c r="M291" s="215"/>
      <c r="N291" s="215"/>
      <c r="O291" s="216"/>
    </row>
    <row r="292" spans="2:17" x14ac:dyDescent="0.4">
      <c r="E292" s="214" t="s">
        <v>33</v>
      </c>
      <c r="F292" s="216"/>
      <c r="G292" s="214" t="s">
        <v>34</v>
      </c>
      <c r="H292" s="215"/>
      <c r="I292" s="41"/>
      <c r="J292" s="76" t="s">
        <v>35</v>
      </c>
      <c r="K292" s="77"/>
      <c r="L292" s="214" t="s">
        <v>36</v>
      </c>
      <c r="M292" s="215"/>
      <c r="N292" s="215"/>
      <c r="O292" s="216"/>
    </row>
    <row r="293" spans="2:17" x14ac:dyDescent="0.4">
      <c r="E293" s="159">
        <f>+SUM(Data!H19:H22)</f>
        <v>4</v>
      </c>
      <c r="F293" s="160"/>
      <c r="G293" s="159">
        <f>+Data!B19-Form!E293</f>
        <v>0</v>
      </c>
      <c r="H293" s="160"/>
      <c r="I293" s="159">
        <f>+E293*2</f>
        <v>8</v>
      </c>
      <c r="J293" s="165"/>
      <c r="K293" s="160"/>
      <c r="L293" s="159">
        <f>+SUM(Data!I19:I22)</f>
        <v>0</v>
      </c>
      <c r="M293" s="165"/>
      <c r="N293" s="165"/>
      <c r="O293" s="160"/>
    </row>
    <row r="294" spans="2:17" x14ac:dyDescent="0.4">
      <c r="E294" s="161"/>
      <c r="F294" s="162"/>
      <c r="G294" s="161"/>
      <c r="H294" s="162"/>
      <c r="I294" s="161"/>
      <c r="J294" s="166"/>
      <c r="K294" s="162"/>
      <c r="L294" s="161"/>
      <c r="M294" s="166"/>
      <c r="N294" s="166"/>
      <c r="O294" s="162"/>
    </row>
    <row r="295" spans="2:17" x14ac:dyDescent="0.4">
      <c r="E295" s="163"/>
      <c r="F295" s="164"/>
      <c r="G295" s="163"/>
      <c r="H295" s="164"/>
      <c r="I295" s="163"/>
      <c r="J295" s="167"/>
      <c r="K295" s="164"/>
      <c r="L295" s="163"/>
      <c r="M295" s="167"/>
      <c r="N295" s="167"/>
      <c r="O295" s="164"/>
    </row>
    <row r="297" spans="2:17" x14ac:dyDescent="0.4">
      <c r="B297" s="42" t="s">
        <v>37</v>
      </c>
      <c r="D297" s="212" t="s">
        <v>39</v>
      </c>
      <c r="E297" s="212"/>
      <c r="F297" s="212"/>
      <c r="G297" s="212"/>
      <c r="H297" s="212"/>
      <c r="I297" s="212"/>
      <c r="K297" s="213" t="s">
        <v>43</v>
      </c>
      <c r="L297" s="213"/>
      <c r="N297" s="214" t="s">
        <v>95</v>
      </c>
      <c r="O297" s="215"/>
      <c r="P297" s="215"/>
      <c r="Q297" s="216"/>
    </row>
    <row r="298" spans="2:17" x14ac:dyDescent="0.4">
      <c r="B298" s="209"/>
      <c r="D298" s="150" t="s">
        <v>59</v>
      </c>
      <c r="E298" s="151"/>
      <c r="F298" s="151"/>
      <c r="G298" s="151"/>
      <c r="H298" s="151"/>
      <c r="I298" s="152"/>
      <c r="K298" s="22"/>
      <c r="L298" s="30"/>
      <c r="N298" s="93" t="s">
        <v>90</v>
      </c>
      <c r="O298" s="94"/>
      <c r="P298" s="94"/>
      <c r="Q298" s="95"/>
    </row>
    <row r="299" spans="2:17" x14ac:dyDescent="0.4">
      <c r="B299" s="210"/>
      <c r="D299" s="153"/>
      <c r="E299" s="154"/>
      <c r="F299" s="154"/>
      <c r="G299" s="154"/>
      <c r="H299" s="154"/>
      <c r="I299" s="155"/>
      <c r="K299" s="24"/>
      <c r="L299" s="31"/>
      <c r="N299" s="96"/>
      <c r="O299" s="122"/>
      <c r="P299" s="122"/>
      <c r="Q299" s="98"/>
    </row>
    <row r="300" spans="2:17" x14ac:dyDescent="0.4">
      <c r="B300" s="210"/>
      <c r="D300" s="153"/>
      <c r="E300" s="154"/>
      <c r="F300" s="154"/>
      <c r="G300" s="154"/>
      <c r="H300" s="154"/>
      <c r="I300" s="155"/>
      <c r="K300" s="24"/>
      <c r="L300" s="31"/>
      <c r="N300" s="96"/>
      <c r="O300" s="122"/>
      <c r="P300" s="122"/>
      <c r="Q300" s="98"/>
    </row>
    <row r="301" spans="2:17" x14ac:dyDescent="0.4">
      <c r="B301" s="211"/>
      <c r="D301" s="156"/>
      <c r="E301" s="157"/>
      <c r="F301" s="157"/>
      <c r="G301" s="157"/>
      <c r="H301" s="157"/>
      <c r="I301" s="158"/>
      <c r="K301" s="27"/>
      <c r="L301" s="32"/>
      <c r="N301" s="99"/>
      <c r="O301" s="100"/>
      <c r="P301" s="100"/>
      <c r="Q301" s="101"/>
    </row>
    <row r="302" spans="2:17" ht="6.75" customHeight="1" x14ac:dyDescent="0.4">
      <c r="B302" s="7"/>
      <c r="D302" s="58"/>
      <c r="E302" s="58"/>
      <c r="F302" s="58"/>
      <c r="G302" s="58"/>
      <c r="H302" s="58"/>
      <c r="I302" s="58"/>
      <c r="N302" s="73"/>
      <c r="O302" s="73"/>
      <c r="P302" s="73"/>
    </row>
    <row r="303" spans="2:17" ht="15" customHeight="1" x14ac:dyDescent="0.4">
      <c r="B303" s="209"/>
      <c r="D303" s="150" t="s">
        <v>60</v>
      </c>
      <c r="E303" s="151"/>
      <c r="F303" s="151"/>
      <c r="G303" s="151"/>
      <c r="H303" s="151"/>
      <c r="I303" s="152"/>
      <c r="K303" s="22"/>
      <c r="L303" s="30"/>
      <c r="N303" s="93" t="s">
        <v>90</v>
      </c>
      <c r="O303" s="94"/>
      <c r="P303" s="94"/>
      <c r="Q303" s="95"/>
    </row>
    <row r="304" spans="2:17" x14ac:dyDescent="0.4">
      <c r="B304" s="210"/>
      <c r="D304" s="153"/>
      <c r="E304" s="154"/>
      <c r="F304" s="154"/>
      <c r="G304" s="154"/>
      <c r="H304" s="154"/>
      <c r="I304" s="155"/>
      <c r="K304" s="24"/>
      <c r="L304" s="31"/>
      <c r="N304" s="96"/>
      <c r="O304" s="122"/>
      <c r="P304" s="122"/>
      <c r="Q304" s="98"/>
    </row>
    <row r="305" spans="2:17" x14ac:dyDescent="0.4">
      <c r="B305" s="210"/>
      <c r="D305" s="153"/>
      <c r="E305" s="154"/>
      <c r="F305" s="154"/>
      <c r="G305" s="154"/>
      <c r="H305" s="154"/>
      <c r="I305" s="155"/>
      <c r="K305" s="24"/>
      <c r="L305" s="31"/>
      <c r="N305" s="96"/>
      <c r="O305" s="122"/>
      <c r="P305" s="122"/>
      <c r="Q305" s="98"/>
    </row>
    <row r="306" spans="2:17" x14ac:dyDescent="0.4">
      <c r="B306" s="210"/>
      <c r="D306" s="153"/>
      <c r="E306" s="154"/>
      <c r="F306" s="154"/>
      <c r="G306" s="154"/>
      <c r="H306" s="154"/>
      <c r="I306" s="155"/>
      <c r="K306" s="24"/>
      <c r="L306" s="31"/>
      <c r="N306" s="96"/>
      <c r="O306" s="122"/>
      <c r="P306" s="122"/>
      <c r="Q306" s="98"/>
    </row>
    <row r="307" spans="2:17" x14ac:dyDescent="0.4">
      <c r="B307" s="210"/>
      <c r="D307" s="153"/>
      <c r="E307" s="154"/>
      <c r="F307" s="154"/>
      <c r="G307" s="154"/>
      <c r="H307" s="154"/>
      <c r="I307" s="155"/>
      <c r="K307" s="24"/>
      <c r="L307" s="31"/>
      <c r="N307" s="96"/>
      <c r="O307" s="122"/>
      <c r="P307" s="122"/>
      <c r="Q307" s="98"/>
    </row>
    <row r="308" spans="2:17" x14ac:dyDescent="0.4">
      <c r="B308" s="211"/>
      <c r="D308" s="156"/>
      <c r="E308" s="157"/>
      <c r="F308" s="157"/>
      <c r="G308" s="157"/>
      <c r="H308" s="157"/>
      <c r="I308" s="158"/>
      <c r="K308" s="27"/>
      <c r="L308" s="32"/>
      <c r="N308" s="99"/>
      <c r="O308" s="100"/>
      <c r="P308" s="100"/>
      <c r="Q308" s="101"/>
    </row>
    <row r="309" spans="2:17" ht="7.5" customHeight="1" x14ac:dyDescent="0.4">
      <c r="B309" s="7"/>
      <c r="D309" s="58"/>
      <c r="E309" s="58"/>
      <c r="F309" s="58"/>
      <c r="G309" s="58"/>
      <c r="H309" s="58"/>
      <c r="I309" s="58"/>
      <c r="N309" s="73"/>
      <c r="O309" s="73"/>
      <c r="P309" s="73"/>
    </row>
    <row r="310" spans="2:17" x14ac:dyDescent="0.4">
      <c r="B310" s="209"/>
      <c r="D310" s="150" t="s">
        <v>82</v>
      </c>
      <c r="E310" s="151"/>
      <c r="F310" s="151"/>
      <c r="G310" s="151"/>
      <c r="H310" s="151"/>
      <c r="I310" s="152"/>
      <c r="K310" s="22"/>
      <c r="L310" s="30"/>
      <c r="N310" s="93" t="s">
        <v>90</v>
      </c>
      <c r="O310" s="94"/>
      <c r="P310" s="94"/>
      <c r="Q310" s="95"/>
    </row>
    <row r="311" spans="2:17" x14ac:dyDescent="0.4">
      <c r="B311" s="210"/>
      <c r="D311" s="153"/>
      <c r="E311" s="154"/>
      <c r="F311" s="154"/>
      <c r="G311" s="154"/>
      <c r="H311" s="154"/>
      <c r="I311" s="155"/>
      <c r="K311" s="24"/>
      <c r="L311" s="31"/>
      <c r="N311" s="96"/>
      <c r="O311" s="122"/>
      <c r="P311" s="122"/>
      <c r="Q311" s="98"/>
    </row>
    <row r="312" spans="2:17" x14ac:dyDescent="0.4">
      <c r="B312" s="210"/>
      <c r="D312" s="153"/>
      <c r="E312" s="154"/>
      <c r="F312" s="154"/>
      <c r="G312" s="154"/>
      <c r="H312" s="154"/>
      <c r="I312" s="155"/>
      <c r="K312" s="24"/>
      <c r="L312" s="31"/>
      <c r="N312" s="96"/>
      <c r="O312" s="122"/>
      <c r="P312" s="122"/>
      <c r="Q312" s="98"/>
    </row>
    <row r="313" spans="2:17" x14ac:dyDescent="0.4">
      <c r="B313" s="211"/>
      <c r="D313" s="156"/>
      <c r="E313" s="157"/>
      <c r="F313" s="157"/>
      <c r="G313" s="157"/>
      <c r="H313" s="157"/>
      <c r="I313" s="158"/>
      <c r="K313" s="27"/>
      <c r="L313" s="32"/>
      <c r="N313" s="99"/>
      <c r="O313" s="100"/>
      <c r="P313" s="100"/>
      <c r="Q313" s="101"/>
    </row>
    <row r="314" spans="2:17" ht="7.5" customHeight="1" x14ac:dyDescent="0.4">
      <c r="B314" s="7"/>
      <c r="D314" s="58"/>
      <c r="E314" s="58"/>
      <c r="F314" s="58"/>
      <c r="G314" s="58"/>
      <c r="H314" s="58"/>
      <c r="I314" s="58"/>
      <c r="N314" s="73"/>
      <c r="O314" s="73"/>
      <c r="P314" s="73"/>
    </row>
    <row r="315" spans="2:17" x14ac:dyDescent="0.4">
      <c r="B315" s="209"/>
      <c r="D315" s="150" t="s">
        <v>83</v>
      </c>
      <c r="E315" s="151"/>
      <c r="F315" s="151"/>
      <c r="G315" s="151"/>
      <c r="H315" s="151"/>
      <c r="I315" s="152"/>
      <c r="K315" s="22"/>
      <c r="L315" s="30"/>
      <c r="N315" s="93" t="s">
        <v>90</v>
      </c>
      <c r="O315" s="94"/>
      <c r="P315" s="94"/>
      <c r="Q315" s="95"/>
    </row>
    <row r="316" spans="2:17" x14ac:dyDescent="0.4">
      <c r="B316" s="210"/>
      <c r="D316" s="153"/>
      <c r="E316" s="154"/>
      <c r="F316" s="154"/>
      <c r="G316" s="154"/>
      <c r="H316" s="154"/>
      <c r="I316" s="155"/>
      <c r="K316" s="24"/>
      <c r="L316" s="31"/>
      <c r="N316" s="96"/>
      <c r="O316" s="122"/>
      <c r="P316" s="122"/>
      <c r="Q316" s="98"/>
    </row>
    <row r="317" spans="2:17" x14ac:dyDescent="0.4">
      <c r="B317" s="210"/>
      <c r="D317" s="153"/>
      <c r="E317" s="154"/>
      <c r="F317" s="154"/>
      <c r="G317" s="154"/>
      <c r="H317" s="154"/>
      <c r="I317" s="155"/>
      <c r="K317" s="24"/>
      <c r="L317" s="31"/>
      <c r="N317" s="96"/>
      <c r="O317" s="122"/>
      <c r="P317" s="122"/>
      <c r="Q317" s="98"/>
    </row>
    <row r="318" spans="2:17" x14ac:dyDescent="0.4">
      <c r="B318" s="211"/>
      <c r="D318" s="156"/>
      <c r="E318" s="157"/>
      <c r="F318" s="157"/>
      <c r="G318" s="157"/>
      <c r="H318" s="157"/>
      <c r="I318" s="158"/>
      <c r="K318" s="27"/>
      <c r="L318" s="32"/>
      <c r="N318" s="99"/>
      <c r="O318" s="100"/>
      <c r="P318" s="100"/>
      <c r="Q318" s="101"/>
    </row>
    <row r="321" spans="1:18" x14ac:dyDescent="0.4">
      <c r="A321" s="108"/>
      <c r="B321" s="109"/>
      <c r="C321" s="109"/>
      <c r="D321" s="109"/>
      <c r="E321" s="109"/>
      <c r="F321" s="109"/>
      <c r="G321" s="109"/>
      <c r="H321" s="109"/>
      <c r="I321" s="109"/>
      <c r="J321" s="109"/>
      <c r="K321" s="109"/>
      <c r="L321" s="109"/>
      <c r="M321" s="109"/>
      <c r="N321" s="109"/>
      <c r="O321" s="109"/>
      <c r="P321" s="109"/>
      <c r="Q321" s="109"/>
      <c r="R321" s="110"/>
    </row>
    <row r="323" spans="1:18" ht="15" customHeight="1" x14ac:dyDescent="0.4">
      <c r="B323" s="266" t="s">
        <v>118</v>
      </c>
      <c r="C323" s="267"/>
      <c r="D323" s="267"/>
      <c r="E323" s="267"/>
      <c r="F323" s="267"/>
      <c r="G323" s="267"/>
      <c r="H323" s="267"/>
      <c r="I323" s="268"/>
      <c r="J323" s="262" t="s">
        <v>81</v>
      </c>
      <c r="K323" s="263"/>
      <c r="L323" s="264"/>
      <c r="M323" s="265" t="s">
        <v>91</v>
      </c>
      <c r="N323" s="265"/>
      <c r="O323" s="265"/>
      <c r="P323" s="265"/>
      <c r="Q323" s="264"/>
    </row>
    <row r="324" spans="1:18" ht="15" customHeight="1" x14ac:dyDescent="0.4">
      <c r="B324" s="269"/>
      <c r="C324" s="270"/>
      <c r="D324" s="270"/>
      <c r="E324" s="270"/>
      <c r="F324" s="270"/>
      <c r="G324" s="270"/>
      <c r="H324" s="270"/>
      <c r="I324" s="271"/>
      <c r="J324" s="21"/>
      <c r="K324" s="123" t="s">
        <v>28</v>
      </c>
      <c r="L324" s="124"/>
      <c r="M324" s="22"/>
      <c r="N324" s="127" t="str">
        <f>"Bajo  ( "&amp;Data!L28&amp;" - "&amp;Data!M28&amp;" ) "</f>
        <v xml:space="preserve">Bajo  ( 0 - 3 ) </v>
      </c>
      <c r="O324" s="127"/>
      <c r="P324" s="128"/>
      <c r="Q324" s="23">
        <f>+IF(L340&lt;Data!N28,L340,"")</f>
        <v>0</v>
      </c>
    </row>
    <row r="325" spans="1:18" ht="15" customHeight="1" x14ac:dyDescent="0.4">
      <c r="B325" s="269"/>
      <c r="C325" s="270"/>
      <c r="D325" s="270"/>
      <c r="E325" s="270"/>
      <c r="F325" s="270"/>
      <c r="G325" s="270"/>
      <c r="H325" s="270"/>
      <c r="I325" s="271"/>
      <c r="J325" s="21"/>
      <c r="K325" s="123"/>
      <c r="L325" s="124"/>
      <c r="M325" s="24"/>
      <c r="N325" s="129" t="str">
        <f>"Medio  ( "&amp;Data!N28&amp;" - "&amp;Data!O28&amp;" ) "</f>
        <v xml:space="preserve">Medio  ( 4 - 8 ) </v>
      </c>
      <c r="O325" s="129"/>
      <c r="P325" s="130"/>
      <c r="Q325" s="25" t="str">
        <f>+IF(AND(L340&gt;Data!M28,L340&lt;Data!P28),L340,"")</f>
        <v/>
      </c>
    </row>
    <row r="326" spans="1:18" ht="15" customHeight="1" x14ac:dyDescent="0.4">
      <c r="B326" s="272"/>
      <c r="C326" s="273"/>
      <c r="D326" s="273"/>
      <c r="E326" s="273"/>
      <c r="F326" s="273"/>
      <c r="G326" s="273"/>
      <c r="H326" s="273"/>
      <c r="I326" s="274"/>
      <c r="J326" s="26"/>
      <c r="K326" s="125"/>
      <c r="L326" s="126"/>
      <c r="M326" s="27"/>
      <c r="N326" s="131" t="str">
        <f>"Alto  ( "&amp;Data!P28&amp;" - "&amp;Data!Q28&amp;" ) "</f>
        <v xml:space="preserve">Alto  ( 9 - 12 ) </v>
      </c>
      <c r="O326" s="131"/>
      <c r="P326" s="132"/>
      <c r="Q326" s="28" t="str">
        <f>+IF(L340&gt;Data!O28,L340,"")</f>
        <v/>
      </c>
    </row>
    <row r="328" spans="1:18" ht="15" customHeight="1" x14ac:dyDescent="0.4">
      <c r="C328" s="275" t="s">
        <v>92</v>
      </c>
      <c r="D328" s="276"/>
      <c r="E328" s="276"/>
      <c r="F328" s="276"/>
      <c r="G328" s="276"/>
      <c r="H328" s="276"/>
      <c r="I328" s="276"/>
      <c r="J328" s="276"/>
      <c r="K328" s="276"/>
      <c r="L328" s="276"/>
      <c r="M328" s="276"/>
      <c r="N328" s="276"/>
      <c r="O328" s="276"/>
      <c r="P328" s="277"/>
    </row>
    <row r="329" spans="1:18" x14ac:dyDescent="0.4">
      <c r="C329" s="141" t="s">
        <v>117</v>
      </c>
      <c r="D329" s="142"/>
      <c r="E329" s="142"/>
      <c r="F329" s="142"/>
      <c r="G329" s="142"/>
      <c r="H329" s="142"/>
      <c r="I329" s="142"/>
      <c r="J329" s="142"/>
      <c r="K329" s="142"/>
      <c r="L329" s="142"/>
      <c r="M329" s="142"/>
      <c r="N329" s="142"/>
      <c r="O329" s="142"/>
      <c r="P329" s="143"/>
    </row>
    <row r="330" spans="1:18" x14ac:dyDescent="0.4">
      <c r="C330" s="141"/>
      <c r="D330" s="142"/>
      <c r="E330" s="142"/>
      <c r="F330" s="142"/>
      <c r="G330" s="142"/>
      <c r="H330" s="142"/>
      <c r="I330" s="142"/>
      <c r="J330" s="142"/>
      <c r="K330" s="142"/>
      <c r="L330" s="142"/>
      <c r="M330" s="142"/>
      <c r="N330" s="142"/>
      <c r="O330" s="142"/>
      <c r="P330" s="143"/>
    </row>
    <row r="331" spans="1:18" x14ac:dyDescent="0.4">
      <c r="C331" s="144"/>
      <c r="D331" s="145"/>
      <c r="E331" s="145"/>
      <c r="F331" s="145"/>
      <c r="G331" s="145"/>
      <c r="H331" s="145"/>
      <c r="I331" s="145"/>
      <c r="J331" s="145"/>
      <c r="K331" s="145"/>
      <c r="L331" s="145"/>
      <c r="M331" s="145"/>
      <c r="N331" s="145"/>
      <c r="O331" s="145"/>
      <c r="P331" s="146"/>
    </row>
    <row r="332" spans="1:18" x14ac:dyDescent="0.4">
      <c r="C332" s="62"/>
      <c r="D332" s="62"/>
      <c r="E332" s="62"/>
      <c r="F332" s="62"/>
      <c r="G332" s="62"/>
      <c r="H332" s="62"/>
      <c r="I332" s="62"/>
      <c r="J332" s="62"/>
      <c r="K332" s="62"/>
      <c r="L332" s="62"/>
      <c r="M332" s="62"/>
      <c r="N332" s="62"/>
      <c r="O332" s="62"/>
      <c r="P332" s="62"/>
    </row>
    <row r="333" spans="1:18" ht="15" customHeight="1" x14ac:dyDescent="0.4">
      <c r="C333" s="275" t="s">
        <v>58</v>
      </c>
      <c r="D333" s="276"/>
      <c r="E333" s="276"/>
      <c r="F333" s="276"/>
      <c r="G333" s="276"/>
      <c r="H333" s="276"/>
      <c r="I333" s="276"/>
      <c r="J333" s="276"/>
      <c r="K333" s="276"/>
      <c r="L333" s="276"/>
      <c r="M333" s="276"/>
      <c r="N333" s="276"/>
      <c r="O333" s="276"/>
      <c r="P333" s="277"/>
    </row>
    <row r="334" spans="1:18" x14ac:dyDescent="0.4">
      <c r="C334" s="217"/>
      <c r="D334" s="218"/>
      <c r="E334" s="218"/>
      <c r="F334" s="218"/>
      <c r="G334" s="218"/>
      <c r="H334" s="218"/>
      <c r="I334" s="218"/>
      <c r="J334" s="218"/>
      <c r="K334" s="218"/>
      <c r="L334" s="218"/>
      <c r="M334" s="218"/>
      <c r="N334" s="218"/>
      <c r="O334" s="218"/>
      <c r="P334" s="219"/>
    </row>
    <row r="335" spans="1:18" x14ac:dyDescent="0.4">
      <c r="C335" s="220"/>
      <c r="D335" s="221"/>
      <c r="E335" s="221"/>
      <c r="F335" s="221"/>
      <c r="G335" s="221"/>
      <c r="H335" s="221"/>
      <c r="I335" s="221"/>
      <c r="J335" s="221"/>
      <c r="K335" s="221"/>
      <c r="L335" s="221"/>
      <c r="M335" s="221"/>
      <c r="N335" s="221"/>
      <c r="O335" s="221"/>
      <c r="P335" s="222"/>
    </row>
    <row r="336" spans="1:18" x14ac:dyDescent="0.4">
      <c r="C336" s="223"/>
      <c r="D336" s="224"/>
      <c r="E336" s="224"/>
      <c r="F336" s="224"/>
      <c r="G336" s="224"/>
      <c r="H336" s="224"/>
      <c r="I336" s="224"/>
      <c r="J336" s="224"/>
      <c r="K336" s="224"/>
      <c r="L336" s="224"/>
      <c r="M336" s="224"/>
      <c r="N336" s="224"/>
      <c r="O336" s="224"/>
      <c r="P336" s="225"/>
    </row>
    <row r="338" spans="2:17" x14ac:dyDescent="0.4">
      <c r="E338" s="262" t="s">
        <v>32</v>
      </c>
      <c r="F338" s="263"/>
      <c r="G338" s="263"/>
      <c r="H338" s="263"/>
      <c r="I338" s="263"/>
      <c r="J338" s="263"/>
      <c r="K338" s="263"/>
      <c r="L338" s="263"/>
      <c r="M338" s="263"/>
      <c r="N338" s="263"/>
      <c r="O338" s="264"/>
    </row>
    <row r="339" spans="2:17" x14ac:dyDescent="0.4">
      <c r="E339" s="262" t="s">
        <v>33</v>
      </c>
      <c r="F339" s="264"/>
      <c r="G339" s="262" t="s">
        <v>34</v>
      </c>
      <c r="H339" s="263"/>
      <c r="I339" s="43"/>
      <c r="J339" s="78" t="s">
        <v>35</v>
      </c>
      <c r="K339" s="79"/>
      <c r="L339" s="262" t="s">
        <v>36</v>
      </c>
      <c r="M339" s="263"/>
      <c r="N339" s="263"/>
      <c r="O339" s="264"/>
    </row>
    <row r="340" spans="2:17" x14ac:dyDescent="0.4">
      <c r="E340" s="159">
        <f>+SUM(Data!H23:H28)</f>
        <v>6</v>
      </c>
      <c r="F340" s="160"/>
      <c r="G340" s="159">
        <f>+Data!B23-Form!E340</f>
        <v>0</v>
      </c>
      <c r="H340" s="160"/>
      <c r="I340" s="159">
        <f>+E340*2</f>
        <v>12</v>
      </c>
      <c r="J340" s="165"/>
      <c r="K340" s="160"/>
      <c r="L340" s="159">
        <f>+SUM(Data!I23:I28)</f>
        <v>0</v>
      </c>
      <c r="M340" s="165"/>
      <c r="N340" s="165"/>
      <c r="O340" s="160"/>
    </row>
    <row r="341" spans="2:17" x14ac:dyDescent="0.4">
      <c r="E341" s="161"/>
      <c r="F341" s="162"/>
      <c r="G341" s="161"/>
      <c r="H341" s="162"/>
      <c r="I341" s="161"/>
      <c r="J341" s="166"/>
      <c r="K341" s="162"/>
      <c r="L341" s="161"/>
      <c r="M341" s="166"/>
      <c r="N341" s="166"/>
      <c r="O341" s="162"/>
    </row>
    <row r="342" spans="2:17" x14ac:dyDescent="0.4">
      <c r="E342" s="163"/>
      <c r="F342" s="164"/>
      <c r="G342" s="163"/>
      <c r="H342" s="164"/>
      <c r="I342" s="163"/>
      <c r="J342" s="167"/>
      <c r="K342" s="164"/>
      <c r="L342" s="163"/>
      <c r="M342" s="167"/>
      <c r="N342" s="167"/>
      <c r="O342" s="164"/>
    </row>
    <row r="344" spans="2:17" x14ac:dyDescent="0.4">
      <c r="B344" s="44" t="s">
        <v>37</v>
      </c>
      <c r="D344" s="260" t="s">
        <v>39</v>
      </c>
      <c r="E344" s="260"/>
      <c r="F344" s="260"/>
      <c r="G344" s="260"/>
      <c r="H344" s="260"/>
      <c r="I344" s="260"/>
      <c r="K344" s="261" t="s">
        <v>43</v>
      </c>
      <c r="L344" s="261"/>
      <c r="N344" s="262" t="s">
        <v>95</v>
      </c>
      <c r="O344" s="263"/>
      <c r="P344" s="263"/>
      <c r="Q344" s="264"/>
    </row>
    <row r="345" spans="2:17" x14ac:dyDescent="0.4">
      <c r="B345" s="209"/>
      <c r="D345" s="150" t="s">
        <v>62</v>
      </c>
      <c r="E345" s="151"/>
      <c r="F345" s="151"/>
      <c r="G345" s="151"/>
      <c r="H345" s="151"/>
      <c r="I345" s="152"/>
      <c r="K345" s="22"/>
      <c r="L345" s="30"/>
      <c r="N345" s="93" t="s">
        <v>90</v>
      </c>
      <c r="O345" s="94"/>
      <c r="P345" s="94"/>
      <c r="Q345" s="95"/>
    </row>
    <row r="346" spans="2:17" x14ac:dyDescent="0.4">
      <c r="B346" s="210"/>
      <c r="D346" s="153"/>
      <c r="E346" s="154"/>
      <c r="F346" s="154"/>
      <c r="G346" s="154"/>
      <c r="H346" s="154"/>
      <c r="I346" s="155"/>
      <c r="K346" s="24"/>
      <c r="L346" s="31"/>
      <c r="N346" s="96"/>
      <c r="O346" s="122"/>
      <c r="P346" s="122"/>
      <c r="Q346" s="98"/>
    </row>
    <row r="347" spans="2:17" x14ac:dyDescent="0.4">
      <c r="B347" s="210"/>
      <c r="D347" s="153"/>
      <c r="E347" s="154"/>
      <c r="F347" s="154"/>
      <c r="G347" s="154"/>
      <c r="H347" s="154"/>
      <c r="I347" s="155"/>
      <c r="K347" s="24"/>
      <c r="L347" s="31"/>
      <c r="N347" s="96"/>
      <c r="O347" s="122"/>
      <c r="P347" s="122"/>
      <c r="Q347" s="98"/>
    </row>
    <row r="348" spans="2:17" x14ac:dyDescent="0.4">
      <c r="B348" s="211"/>
      <c r="D348" s="156"/>
      <c r="E348" s="157"/>
      <c r="F348" s="157"/>
      <c r="G348" s="157"/>
      <c r="H348" s="157"/>
      <c r="I348" s="158"/>
      <c r="K348" s="27"/>
      <c r="L348" s="32"/>
      <c r="N348" s="99"/>
      <c r="O348" s="100"/>
      <c r="P348" s="100"/>
      <c r="Q348" s="101"/>
    </row>
    <row r="349" spans="2:17" ht="6.75" customHeight="1" x14ac:dyDescent="0.4">
      <c r="B349" s="7"/>
      <c r="D349" s="58"/>
      <c r="E349" s="58"/>
      <c r="F349" s="58"/>
      <c r="G349" s="58"/>
      <c r="H349" s="58"/>
      <c r="I349" s="58"/>
      <c r="N349" s="73"/>
      <c r="O349" s="73"/>
      <c r="P349" s="73"/>
    </row>
    <row r="350" spans="2:17" x14ac:dyDescent="0.4">
      <c r="B350" s="209"/>
      <c r="D350" s="150" t="s">
        <v>63</v>
      </c>
      <c r="E350" s="151"/>
      <c r="F350" s="151"/>
      <c r="G350" s="151"/>
      <c r="H350" s="151"/>
      <c r="I350" s="152"/>
      <c r="K350" s="22"/>
      <c r="L350" s="30"/>
      <c r="N350" s="93" t="s">
        <v>90</v>
      </c>
      <c r="O350" s="94"/>
      <c r="P350" s="94"/>
      <c r="Q350" s="95"/>
    </row>
    <row r="351" spans="2:17" x14ac:dyDescent="0.4">
      <c r="B351" s="210"/>
      <c r="D351" s="153"/>
      <c r="E351" s="154"/>
      <c r="F351" s="154"/>
      <c r="G351" s="154"/>
      <c r="H351" s="154"/>
      <c r="I351" s="155"/>
      <c r="K351" s="24"/>
      <c r="L351" s="31"/>
      <c r="N351" s="96"/>
      <c r="O351" s="122"/>
      <c r="P351" s="122"/>
      <c r="Q351" s="98"/>
    </row>
    <row r="352" spans="2:17" x14ac:dyDescent="0.4">
      <c r="B352" s="210"/>
      <c r="D352" s="153"/>
      <c r="E352" s="154"/>
      <c r="F352" s="154"/>
      <c r="G352" s="154"/>
      <c r="H352" s="154"/>
      <c r="I352" s="155"/>
      <c r="K352" s="24"/>
      <c r="L352" s="31"/>
      <c r="N352" s="96"/>
      <c r="O352" s="122"/>
      <c r="P352" s="122"/>
      <c r="Q352" s="98"/>
    </row>
    <row r="353" spans="2:17" x14ac:dyDescent="0.4">
      <c r="B353" s="211"/>
      <c r="D353" s="156"/>
      <c r="E353" s="157"/>
      <c r="F353" s="157"/>
      <c r="G353" s="157"/>
      <c r="H353" s="157"/>
      <c r="I353" s="158"/>
      <c r="K353" s="27"/>
      <c r="L353" s="32"/>
      <c r="N353" s="99"/>
      <c r="O353" s="100"/>
      <c r="P353" s="100"/>
      <c r="Q353" s="101"/>
    </row>
    <row r="354" spans="2:17" ht="6.75" customHeight="1" x14ac:dyDescent="0.4"/>
    <row r="355" spans="2:17" x14ac:dyDescent="0.4">
      <c r="B355" s="209"/>
      <c r="D355" s="150" t="s">
        <v>64</v>
      </c>
      <c r="E355" s="151"/>
      <c r="F355" s="151"/>
      <c r="G355" s="151"/>
      <c r="H355" s="151"/>
      <c r="I355" s="152"/>
      <c r="K355" s="22"/>
      <c r="L355" s="30"/>
      <c r="N355" s="93" t="s">
        <v>90</v>
      </c>
      <c r="O355" s="94"/>
      <c r="P355" s="94"/>
      <c r="Q355" s="95"/>
    </row>
    <row r="356" spans="2:17" x14ac:dyDescent="0.4">
      <c r="B356" s="210"/>
      <c r="D356" s="153"/>
      <c r="E356" s="154"/>
      <c r="F356" s="154"/>
      <c r="G356" s="154"/>
      <c r="H356" s="154"/>
      <c r="I356" s="155"/>
      <c r="K356" s="24"/>
      <c r="L356" s="31"/>
      <c r="N356" s="96"/>
      <c r="O356" s="122"/>
      <c r="P356" s="122"/>
      <c r="Q356" s="98"/>
    </row>
    <row r="357" spans="2:17" x14ac:dyDescent="0.4">
      <c r="B357" s="210"/>
      <c r="D357" s="153"/>
      <c r="E357" s="154"/>
      <c r="F357" s="154"/>
      <c r="G357" s="154"/>
      <c r="H357" s="154"/>
      <c r="I357" s="155"/>
      <c r="K357" s="24"/>
      <c r="L357" s="31"/>
      <c r="N357" s="96"/>
      <c r="O357" s="122"/>
      <c r="P357" s="122"/>
      <c r="Q357" s="98"/>
    </row>
    <row r="358" spans="2:17" x14ac:dyDescent="0.4">
      <c r="B358" s="211"/>
      <c r="D358" s="156"/>
      <c r="E358" s="157"/>
      <c r="F358" s="157"/>
      <c r="G358" s="157"/>
      <c r="H358" s="157"/>
      <c r="I358" s="158"/>
      <c r="K358" s="27"/>
      <c r="L358" s="32"/>
      <c r="N358" s="99"/>
      <c r="O358" s="100"/>
      <c r="P358" s="100"/>
      <c r="Q358" s="101"/>
    </row>
    <row r="359" spans="2:17" ht="5.25" customHeight="1" x14ac:dyDescent="0.4"/>
    <row r="360" spans="2:17" x14ac:dyDescent="0.4">
      <c r="B360" s="209"/>
      <c r="D360" s="150" t="s">
        <v>61</v>
      </c>
      <c r="E360" s="151"/>
      <c r="F360" s="151"/>
      <c r="G360" s="151"/>
      <c r="H360" s="151"/>
      <c r="I360" s="152"/>
      <c r="K360" s="22"/>
      <c r="L360" s="30"/>
      <c r="N360" s="93" t="s">
        <v>90</v>
      </c>
      <c r="O360" s="94"/>
      <c r="P360" s="94"/>
      <c r="Q360" s="95"/>
    </row>
    <row r="361" spans="2:17" x14ac:dyDescent="0.4">
      <c r="B361" s="210"/>
      <c r="D361" s="153"/>
      <c r="E361" s="154"/>
      <c r="F361" s="154"/>
      <c r="G361" s="154"/>
      <c r="H361" s="154"/>
      <c r="I361" s="155"/>
      <c r="K361" s="24"/>
      <c r="L361" s="31"/>
      <c r="N361" s="96"/>
      <c r="O361" s="122"/>
      <c r="P361" s="122"/>
      <c r="Q361" s="98"/>
    </row>
    <row r="362" spans="2:17" x14ac:dyDescent="0.4">
      <c r="B362" s="210"/>
      <c r="D362" s="153"/>
      <c r="E362" s="154"/>
      <c r="F362" s="154"/>
      <c r="G362" s="154"/>
      <c r="H362" s="154"/>
      <c r="I362" s="155"/>
      <c r="K362" s="24"/>
      <c r="L362" s="31"/>
      <c r="N362" s="96"/>
      <c r="O362" s="122"/>
      <c r="P362" s="122"/>
      <c r="Q362" s="98"/>
    </row>
    <row r="363" spans="2:17" x14ac:dyDescent="0.4">
      <c r="B363" s="210"/>
      <c r="D363" s="153"/>
      <c r="E363" s="154"/>
      <c r="F363" s="154"/>
      <c r="G363" s="154"/>
      <c r="H363" s="154"/>
      <c r="I363" s="155"/>
      <c r="K363" s="24"/>
      <c r="L363" s="31"/>
      <c r="N363" s="96"/>
      <c r="O363" s="122"/>
      <c r="P363" s="122"/>
      <c r="Q363" s="98"/>
    </row>
    <row r="364" spans="2:17" x14ac:dyDescent="0.4">
      <c r="B364" s="210"/>
      <c r="D364" s="153"/>
      <c r="E364" s="154"/>
      <c r="F364" s="154"/>
      <c r="G364" s="154"/>
      <c r="H364" s="154"/>
      <c r="I364" s="155"/>
      <c r="K364" s="24"/>
      <c r="L364" s="31"/>
      <c r="N364" s="96"/>
      <c r="O364" s="122"/>
      <c r="P364" s="122"/>
      <c r="Q364" s="98"/>
    </row>
    <row r="365" spans="2:17" x14ac:dyDescent="0.4">
      <c r="B365" s="211"/>
      <c r="D365" s="156"/>
      <c r="E365" s="157"/>
      <c r="F365" s="157"/>
      <c r="G365" s="157"/>
      <c r="H365" s="157"/>
      <c r="I365" s="158"/>
      <c r="K365" s="27"/>
      <c r="L365" s="32"/>
      <c r="N365" s="99"/>
      <c r="O365" s="100"/>
      <c r="P365" s="100"/>
      <c r="Q365" s="101"/>
    </row>
    <row r="366" spans="2:17" ht="7.5" customHeight="1" x14ac:dyDescent="0.4">
      <c r="B366" s="7"/>
      <c r="D366" s="58"/>
      <c r="E366" s="58"/>
      <c r="F366" s="58"/>
      <c r="G366" s="58"/>
      <c r="H366" s="58"/>
      <c r="I366" s="58"/>
      <c r="N366" s="73"/>
      <c r="O366" s="73"/>
      <c r="P366" s="73"/>
    </row>
    <row r="367" spans="2:17" x14ac:dyDescent="0.4">
      <c r="B367" s="209"/>
      <c r="D367" s="113" t="s">
        <v>115</v>
      </c>
      <c r="E367" s="114"/>
      <c r="F367" s="114"/>
      <c r="G367" s="114"/>
      <c r="H367" s="114"/>
      <c r="I367" s="115"/>
      <c r="K367" s="22"/>
      <c r="L367" s="30"/>
      <c r="N367" s="93" t="s">
        <v>90</v>
      </c>
      <c r="O367" s="94"/>
      <c r="P367" s="94"/>
      <c r="Q367" s="95"/>
    </row>
    <row r="368" spans="2:17" x14ac:dyDescent="0.4">
      <c r="B368" s="210"/>
      <c r="D368" s="116"/>
      <c r="E368" s="117"/>
      <c r="F368" s="117"/>
      <c r="G368" s="117"/>
      <c r="H368" s="117"/>
      <c r="I368" s="118"/>
      <c r="K368" s="24"/>
      <c r="L368" s="31"/>
      <c r="N368" s="96"/>
      <c r="O368" s="122"/>
      <c r="P368" s="122"/>
      <c r="Q368" s="98"/>
    </row>
    <row r="369" spans="1:18" x14ac:dyDescent="0.4">
      <c r="B369" s="210"/>
      <c r="D369" s="116"/>
      <c r="E369" s="117"/>
      <c r="F369" s="117"/>
      <c r="G369" s="117"/>
      <c r="H369" s="117"/>
      <c r="I369" s="118"/>
      <c r="K369" s="24"/>
      <c r="L369" s="31"/>
      <c r="N369" s="96"/>
      <c r="O369" s="122"/>
      <c r="P369" s="122"/>
      <c r="Q369" s="98"/>
    </row>
    <row r="370" spans="1:18" x14ac:dyDescent="0.4">
      <c r="B370" s="211"/>
      <c r="D370" s="119"/>
      <c r="E370" s="120"/>
      <c r="F370" s="120"/>
      <c r="G370" s="120"/>
      <c r="H370" s="120"/>
      <c r="I370" s="121"/>
      <c r="K370" s="27"/>
      <c r="L370" s="32"/>
      <c r="N370" s="99"/>
      <c r="O370" s="100"/>
      <c r="P370" s="100"/>
      <c r="Q370" s="101"/>
    </row>
    <row r="371" spans="1:18" ht="7.5" customHeight="1" x14ac:dyDescent="0.4">
      <c r="B371" s="7"/>
      <c r="D371" s="58"/>
      <c r="E371" s="58"/>
      <c r="F371" s="58"/>
      <c r="G371" s="58"/>
      <c r="H371" s="58"/>
      <c r="I371" s="58"/>
      <c r="N371" s="73"/>
      <c r="O371" s="73"/>
      <c r="P371" s="73"/>
    </row>
    <row r="372" spans="1:18" x14ac:dyDescent="0.4">
      <c r="B372" s="209"/>
      <c r="D372" s="113" t="s">
        <v>65</v>
      </c>
      <c r="E372" s="114"/>
      <c r="F372" s="114"/>
      <c r="G372" s="114"/>
      <c r="H372" s="114"/>
      <c r="I372" s="115"/>
      <c r="K372" s="45"/>
      <c r="L372" s="46"/>
      <c r="N372" s="93" t="s">
        <v>90</v>
      </c>
      <c r="O372" s="94"/>
      <c r="P372" s="94"/>
      <c r="Q372" s="95"/>
    </row>
    <row r="373" spans="1:18" x14ac:dyDescent="0.4">
      <c r="B373" s="210"/>
      <c r="D373" s="116"/>
      <c r="E373" s="117"/>
      <c r="F373" s="117"/>
      <c r="G373" s="117"/>
      <c r="H373" s="117"/>
      <c r="I373" s="118"/>
      <c r="K373" s="47"/>
      <c r="L373" s="48"/>
      <c r="N373" s="96"/>
      <c r="O373" s="122"/>
      <c r="P373" s="122"/>
      <c r="Q373" s="98"/>
    </row>
    <row r="374" spans="1:18" x14ac:dyDescent="0.4">
      <c r="B374" s="210"/>
      <c r="D374" s="116"/>
      <c r="E374" s="117"/>
      <c r="F374" s="117"/>
      <c r="G374" s="117"/>
      <c r="H374" s="117"/>
      <c r="I374" s="118"/>
      <c r="K374" s="47"/>
      <c r="L374" s="48"/>
      <c r="N374" s="96"/>
      <c r="O374" s="122"/>
      <c r="P374" s="122"/>
      <c r="Q374" s="98"/>
    </row>
    <row r="375" spans="1:18" x14ac:dyDescent="0.4">
      <c r="B375" s="211"/>
      <c r="D375" s="119"/>
      <c r="E375" s="120"/>
      <c r="F375" s="120"/>
      <c r="G375" s="120"/>
      <c r="H375" s="120"/>
      <c r="I375" s="121"/>
      <c r="K375" s="49"/>
      <c r="L375" s="50"/>
      <c r="N375" s="99"/>
      <c r="O375" s="100"/>
      <c r="P375" s="100"/>
      <c r="Q375" s="101"/>
    </row>
    <row r="376" spans="1:18" x14ac:dyDescent="0.4">
      <c r="B376" s="61"/>
      <c r="D376" s="51"/>
      <c r="E376" s="51"/>
      <c r="F376" s="51"/>
      <c r="G376" s="51"/>
      <c r="H376" s="51"/>
      <c r="I376" s="51"/>
      <c r="K376" s="40"/>
      <c r="L376" s="40"/>
      <c r="N376" s="57"/>
      <c r="O376" s="57"/>
      <c r="P376" s="57"/>
      <c r="Q376" s="57"/>
    </row>
    <row r="377" spans="1:18" x14ac:dyDescent="0.4">
      <c r="A377" s="108"/>
      <c r="B377" s="109"/>
      <c r="C377" s="109"/>
      <c r="D377" s="109"/>
      <c r="E377" s="109"/>
      <c r="F377" s="109"/>
      <c r="G377" s="109"/>
      <c r="H377" s="109"/>
      <c r="I377" s="109"/>
      <c r="J377" s="109"/>
      <c r="K377" s="109"/>
      <c r="L377" s="109"/>
      <c r="M377" s="109"/>
      <c r="N377" s="109"/>
      <c r="O377" s="109"/>
      <c r="P377" s="109"/>
      <c r="Q377" s="109"/>
      <c r="R377" s="110"/>
    </row>
    <row r="379" spans="1:18" ht="14.9" customHeight="1" x14ac:dyDescent="0.4">
      <c r="B379" s="248" t="s">
        <v>113</v>
      </c>
      <c r="C379" s="249"/>
      <c r="D379" s="249"/>
      <c r="E379" s="249"/>
      <c r="F379" s="249"/>
      <c r="G379" s="249"/>
      <c r="H379" s="249"/>
      <c r="I379" s="250"/>
      <c r="J379" s="241" t="s">
        <v>81</v>
      </c>
      <c r="K379" s="242"/>
      <c r="L379" s="243"/>
      <c r="M379" s="247" t="s">
        <v>91</v>
      </c>
      <c r="N379" s="247"/>
      <c r="O379" s="247"/>
      <c r="P379" s="247"/>
      <c r="Q379" s="243"/>
    </row>
    <row r="380" spans="1:18" ht="14.9" customHeight="1" x14ac:dyDescent="0.4">
      <c r="B380" s="251"/>
      <c r="C380" s="252"/>
      <c r="D380" s="252"/>
      <c r="E380" s="252"/>
      <c r="F380" s="252"/>
      <c r="G380" s="252"/>
      <c r="H380" s="252"/>
      <c r="I380" s="253"/>
      <c r="J380" s="21"/>
      <c r="K380" s="123" t="s">
        <v>53</v>
      </c>
      <c r="L380" s="124"/>
      <c r="M380" s="22"/>
      <c r="N380" s="127" t="str">
        <f>"Bajo  ( "&amp;Data!L36&amp;" - "&amp;Data!M36&amp;" ) "</f>
        <v xml:space="preserve">Bajo  ( 0 - 5 ) </v>
      </c>
      <c r="O380" s="127"/>
      <c r="P380" s="128"/>
      <c r="Q380" s="23">
        <f>+IF(L396&lt;Data!N36,L396,"")</f>
        <v>0</v>
      </c>
    </row>
    <row r="381" spans="1:18" ht="14.9" customHeight="1" x14ac:dyDescent="0.4">
      <c r="B381" s="254" t="s">
        <v>112</v>
      </c>
      <c r="C381" s="255"/>
      <c r="D381" s="255"/>
      <c r="E381" s="255"/>
      <c r="F381" s="255"/>
      <c r="G381" s="255"/>
      <c r="H381" s="255"/>
      <c r="I381" s="256"/>
      <c r="J381" s="21"/>
      <c r="K381" s="123"/>
      <c r="L381" s="124"/>
      <c r="M381" s="24"/>
      <c r="N381" s="129" t="str">
        <f>"Medio  ( "&amp;Data!N36&amp;" - "&amp;Data!O36&amp;" ) "</f>
        <v xml:space="preserve">Medio  ( 6 - 10 ) </v>
      </c>
      <c r="O381" s="129"/>
      <c r="P381" s="130"/>
      <c r="Q381" s="25" t="str">
        <f>+IF(AND(L396&gt;Data!M36,L396&lt;Data!P36),L396,"")</f>
        <v/>
      </c>
    </row>
    <row r="382" spans="1:18" ht="14.9" customHeight="1" x14ac:dyDescent="0.4">
      <c r="B382" s="257"/>
      <c r="C382" s="258"/>
      <c r="D382" s="258"/>
      <c r="E382" s="258"/>
      <c r="F382" s="258"/>
      <c r="G382" s="258"/>
      <c r="H382" s="258"/>
      <c r="I382" s="259"/>
      <c r="J382" s="26"/>
      <c r="K382" s="125"/>
      <c r="L382" s="126"/>
      <c r="M382" s="27"/>
      <c r="N382" s="131" t="str">
        <f>"Alto  ( "&amp;Data!P36&amp;" - "&amp;Data!Q36&amp;" ) "</f>
        <v xml:space="preserve">Alto  ( 11 - 16 ) </v>
      </c>
      <c r="O382" s="131"/>
      <c r="P382" s="132"/>
      <c r="Q382" s="28" t="str">
        <f>+IF(L396&gt;Data!O36,L396,"")</f>
        <v/>
      </c>
    </row>
    <row r="384" spans="1:18" ht="14.5" customHeight="1" x14ac:dyDescent="0.4">
      <c r="C384" s="244" t="s">
        <v>92</v>
      </c>
      <c r="D384" s="245"/>
      <c r="E384" s="245"/>
      <c r="F384" s="245"/>
      <c r="G384" s="245"/>
      <c r="H384" s="245"/>
      <c r="I384" s="245"/>
      <c r="J384" s="245"/>
      <c r="K384" s="245"/>
      <c r="L384" s="245"/>
      <c r="M384" s="245"/>
      <c r="N384" s="245"/>
      <c r="O384" s="245"/>
      <c r="P384" s="246"/>
    </row>
    <row r="385" spans="2:17" ht="14.7" customHeight="1" x14ac:dyDescent="0.4">
      <c r="C385" s="201" t="s">
        <v>104</v>
      </c>
      <c r="D385" s="202"/>
      <c r="E385" s="202"/>
      <c r="F385" s="202"/>
      <c r="G385" s="202"/>
      <c r="H385" s="202"/>
      <c r="I385" s="202"/>
      <c r="J385" s="202"/>
      <c r="K385" s="202"/>
      <c r="L385" s="202"/>
      <c r="M385" s="202"/>
      <c r="N385" s="202"/>
      <c r="O385" s="202"/>
      <c r="P385" s="203"/>
    </row>
    <row r="386" spans="2:17" x14ac:dyDescent="0.4">
      <c r="C386" s="141"/>
      <c r="D386" s="371"/>
      <c r="E386" s="371"/>
      <c r="F386" s="371"/>
      <c r="G386" s="371"/>
      <c r="H386" s="371"/>
      <c r="I386" s="371"/>
      <c r="J386" s="371"/>
      <c r="K386" s="371"/>
      <c r="L386" s="371"/>
      <c r="M386" s="371"/>
      <c r="N386" s="371"/>
      <c r="O386" s="371"/>
      <c r="P386" s="143"/>
    </row>
    <row r="387" spans="2:17" x14ac:dyDescent="0.4">
      <c r="C387" s="141"/>
      <c r="D387" s="371"/>
      <c r="E387" s="371"/>
      <c r="F387" s="371"/>
      <c r="G387" s="371"/>
      <c r="H387" s="371"/>
      <c r="I387" s="371"/>
      <c r="J387" s="371"/>
      <c r="K387" s="371"/>
      <c r="L387" s="371"/>
      <c r="M387" s="371"/>
      <c r="N387" s="371"/>
      <c r="O387" s="371"/>
      <c r="P387" s="143"/>
    </row>
    <row r="388" spans="2:17" x14ac:dyDescent="0.4">
      <c r="C388" s="141" t="s">
        <v>103</v>
      </c>
      <c r="D388" s="371"/>
      <c r="E388" s="371"/>
      <c r="F388" s="371"/>
      <c r="G388" s="371"/>
      <c r="H388" s="371"/>
      <c r="I388" s="371"/>
      <c r="J388" s="371"/>
      <c r="K388" s="371"/>
      <c r="L388" s="371"/>
      <c r="M388" s="371"/>
      <c r="N388" s="371"/>
      <c r="O388" s="371"/>
      <c r="P388" s="143"/>
    </row>
    <row r="389" spans="2:17" x14ac:dyDescent="0.4">
      <c r="C389" s="141"/>
      <c r="D389" s="371"/>
      <c r="E389" s="371"/>
      <c r="F389" s="371"/>
      <c r="G389" s="371"/>
      <c r="H389" s="371"/>
      <c r="I389" s="371"/>
      <c r="J389" s="371"/>
      <c r="K389" s="371"/>
      <c r="L389" s="371"/>
      <c r="M389" s="371"/>
      <c r="N389" s="371"/>
      <c r="O389" s="371"/>
      <c r="P389" s="143"/>
    </row>
    <row r="390" spans="2:17" x14ac:dyDescent="0.4">
      <c r="C390" s="141"/>
      <c r="D390" s="371"/>
      <c r="E390" s="371"/>
      <c r="F390" s="371"/>
      <c r="G390" s="371"/>
      <c r="H390" s="371"/>
      <c r="I390" s="371"/>
      <c r="J390" s="371"/>
      <c r="K390" s="371"/>
      <c r="L390" s="371"/>
      <c r="M390" s="371"/>
      <c r="N390" s="371"/>
      <c r="O390" s="371"/>
      <c r="P390" s="143"/>
    </row>
    <row r="391" spans="2:17" x14ac:dyDescent="0.4">
      <c r="C391" s="141"/>
      <c r="D391" s="371"/>
      <c r="E391" s="371"/>
      <c r="F391" s="371"/>
      <c r="G391" s="371"/>
      <c r="H391" s="371"/>
      <c r="I391" s="371"/>
      <c r="J391" s="371"/>
      <c r="K391" s="371"/>
      <c r="L391" s="371"/>
      <c r="M391" s="371"/>
      <c r="N391" s="371"/>
      <c r="O391" s="371"/>
      <c r="P391" s="143"/>
    </row>
    <row r="392" spans="2:17" x14ac:dyDescent="0.4">
      <c r="C392" s="144"/>
      <c r="D392" s="145"/>
      <c r="E392" s="145"/>
      <c r="F392" s="145"/>
      <c r="G392" s="145"/>
      <c r="H392" s="145"/>
      <c r="I392" s="145"/>
      <c r="J392" s="145"/>
      <c r="K392" s="145"/>
      <c r="L392" s="145"/>
      <c r="M392" s="145"/>
      <c r="N392" s="145"/>
      <c r="O392" s="145"/>
      <c r="P392" s="146"/>
    </row>
    <row r="394" spans="2:17" x14ac:dyDescent="0.4">
      <c r="E394" s="241" t="s">
        <v>32</v>
      </c>
      <c r="F394" s="242"/>
      <c r="G394" s="242"/>
      <c r="H394" s="242"/>
      <c r="I394" s="242"/>
      <c r="J394" s="242"/>
      <c r="K394" s="242"/>
      <c r="L394" s="242"/>
      <c r="M394" s="242"/>
      <c r="N394" s="242"/>
      <c r="O394" s="243"/>
    </row>
    <row r="395" spans="2:17" x14ac:dyDescent="0.4">
      <c r="E395" s="241" t="s">
        <v>33</v>
      </c>
      <c r="F395" s="243"/>
      <c r="G395" s="241" t="s">
        <v>34</v>
      </c>
      <c r="H395" s="242"/>
      <c r="I395" s="52"/>
      <c r="J395" s="80" t="s">
        <v>35</v>
      </c>
      <c r="K395" s="81"/>
      <c r="L395" s="241" t="s">
        <v>36</v>
      </c>
      <c r="M395" s="242"/>
      <c r="N395" s="242"/>
      <c r="O395" s="243"/>
    </row>
    <row r="396" spans="2:17" x14ac:dyDescent="0.4">
      <c r="E396" s="159">
        <f>+SUM(Data!H29:H36)</f>
        <v>8</v>
      </c>
      <c r="F396" s="160"/>
      <c r="G396" s="159">
        <f>+Data!B29-Form!E396</f>
        <v>0</v>
      </c>
      <c r="H396" s="160"/>
      <c r="I396" s="159">
        <f>+E396*2</f>
        <v>16</v>
      </c>
      <c r="J396" s="165"/>
      <c r="K396" s="160"/>
      <c r="L396" s="159">
        <f>+SUM(Data!I29:I36)</f>
        <v>0</v>
      </c>
      <c r="M396" s="165"/>
      <c r="N396" s="165"/>
      <c r="O396" s="160"/>
    </row>
    <row r="397" spans="2:17" x14ac:dyDescent="0.4">
      <c r="E397" s="161"/>
      <c r="F397" s="162"/>
      <c r="G397" s="161"/>
      <c r="H397" s="162"/>
      <c r="I397" s="161"/>
      <c r="J397" s="166"/>
      <c r="K397" s="162"/>
      <c r="L397" s="161"/>
      <c r="M397" s="166"/>
      <c r="N397" s="166"/>
      <c r="O397" s="162"/>
    </row>
    <row r="398" spans="2:17" x14ac:dyDescent="0.4">
      <c r="E398" s="163"/>
      <c r="F398" s="164"/>
      <c r="G398" s="163"/>
      <c r="H398" s="164"/>
      <c r="I398" s="163"/>
      <c r="J398" s="167"/>
      <c r="K398" s="164"/>
      <c r="L398" s="163"/>
      <c r="M398" s="167"/>
      <c r="N398" s="167"/>
      <c r="O398" s="164"/>
    </row>
    <row r="400" spans="2:17" x14ac:dyDescent="0.4">
      <c r="B400" s="53" t="s">
        <v>37</v>
      </c>
      <c r="D400" s="239" t="s">
        <v>39</v>
      </c>
      <c r="E400" s="239"/>
      <c r="F400" s="239"/>
      <c r="G400" s="239"/>
      <c r="H400" s="239"/>
      <c r="I400" s="239"/>
      <c r="K400" s="240" t="s">
        <v>43</v>
      </c>
      <c r="L400" s="240"/>
      <c r="N400" s="241" t="s">
        <v>95</v>
      </c>
      <c r="O400" s="242"/>
      <c r="P400" s="242"/>
      <c r="Q400" s="243"/>
    </row>
    <row r="401" spans="2:17" x14ac:dyDescent="0.4">
      <c r="B401" s="112" t="s">
        <v>38</v>
      </c>
      <c r="D401" s="150" t="s">
        <v>66</v>
      </c>
      <c r="E401" s="151"/>
      <c r="F401" s="151"/>
      <c r="G401" s="151"/>
      <c r="H401" s="151"/>
      <c r="I401" s="152"/>
      <c r="K401" s="22"/>
      <c r="L401" s="30"/>
      <c r="N401" s="93" t="s">
        <v>90</v>
      </c>
      <c r="O401" s="94"/>
      <c r="P401" s="94"/>
      <c r="Q401" s="95"/>
    </row>
    <row r="402" spans="2:17" x14ac:dyDescent="0.4">
      <c r="B402" s="112"/>
      <c r="D402" s="153"/>
      <c r="E402" s="154"/>
      <c r="F402" s="154"/>
      <c r="G402" s="154"/>
      <c r="H402" s="154"/>
      <c r="I402" s="155"/>
      <c r="K402" s="24"/>
      <c r="L402" s="31"/>
      <c r="N402" s="96"/>
      <c r="O402" s="122"/>
      <c r="P402" s="122"/>
      <c r="Q402" s="98"/>
    </row>
    <row r="403" spans="2:17" x14ac:dyDescent="0.4">
      <c r="B403" s="112"/>
      <c r="D403" s="153"/>
      <c r="E403" s="154"/>
      <c r="F403" s="154"/>
      <c r="G403" s="154"/>
      <c r="H403" s="154"/>
      <c r="I403" s="155"/>
      <c r="K403" s="24"/>
      <c r="L403" s="31"/>
      <c r="N403" s="96"/>
      <c r="O403" s="122"/>
      <c r="P403" s="122"/>
      <c r="Q403" s="98"/>
    </row>
    <row r="404" spans="2:17" x14ac:dyDescent="0.4">
      <c r="B404" s="112"/>
      <c r="D404" s="156"/>
      <c r="E404" s="157"/>
      <c r="F404" s="157"/>
      <c r="G404" s="157"/>
      <c r="H404" s="157"/>
      <c r="I404" s="158"/>
      <c r="K404" s="27"/>
      <c r="L404" s="32"/>
      <c r="N404" s="99"/>
      <c r="O404" s="100"/>
      <c r="P404" s="100"/>
      <c r="Q404" s="101"/>
    </row>
    <row r="405" spans="2:17" ht="7.5" customHeight="1" x14ac:dyDescent="0.4">
      <c r="B405" s="7"/>
      <c r="D405" s="58"/>
      <c r="E405" s="58"/>
      <c r="F405" s="58"/>
      <c r="G405" s="58"/>
      <c r="H405" s="58"/>
      <c r="I405" s="58"/>
      <c r="N405" s="73"/>
      <c r="O405" s="73"/>
      <c r="P405" s="73"/>
    </row>
    <row r="406" spans="2:17" x14ac:dyDescent="0.4">
      <c r="B406" s="209"/>
      <c r="D406" s="150" t="s">
        <v>67</v>
      </c>
      <c r="E406" s="151"/>
      <c r="F406" s="151"/>
      <c r="G406" s="151"/>
      <c r="H406" s="151"/>
      <c r="I406" s="152"/>
      <c r="K406" s="22"/>
      <c r="L406" s="30"/>
      <c r="N406" s="93" t="s">
        <v>90</v>
      </c>
      <c r="O406" s="94"/>
      <c r="P406" s="94"/>
      <c r="Q406" s="95"/>
    </row>
    <row r="407" spans="2:17" x14ac:dyDescent="0.4">
      <c r="B407" s="210"/>
      <c r="D407" s="153"/>
      <c r="E407" s="154"/>
      <c r="F407" s="154"/>
      <c r="G407" s="154"/>
      <c r="H407" s="154"/>
      <c r="I407" s="155"/>
      <c r="K407" s="24"/>
      <c r="L407" s="31"/>
      <c r="N407" s="96"/>
      <c r="O407" s="122"/>
      <c r="P407" s="122"/>
      <c r="Q407" s="98"/>
    </row>
    <row r="408" spans="2:17" x14ac:dyDescent="0.4">
      <c r="B408" s="210"/>
      <c r="D408" s="153"/>
      <c r="E408" s="154"/>
      <c r="F408" s="154"/>
      <c r="G408" s="154"/>
      <c r="H408" s="154"/>
      <c r="I408" s="155"/>
      <c r="K408" s="24"/>
      <c r="L408" s="31"/>
      <c r="N408" s="96"/>
      <c r="O408" s="122"/>
      <c r="P408" s="122"/>
      <c r="Q408" s="98"/>
    </row>
    <row r="409" spans="2:17" x14ac:dyDescent="0.4">
      <c r="B409" s="211"/>
      <c r="D409" s="156"/>
      <c r="E409" s="157"/>
      <c r="F409" s="157"/>
      <c r="G409" s="157"/>
      <c r="H409" s="157"/>
      <c r="I409" s="158"/>
      <c r="K409" s="27"/>
      <c r="L409" s="32"/>
      <c r="N409" s="99"/>
      <c r="O409" s="100"/>
      <c r="P409" s="100"/>
      <c r="Q409" s="101"/>
    </row>
    <row r="410" spans="2:17" ht="8.25" customHeight="1" x14ac:dyDescent="0.4"/>
    <row r="411" spans="2:17" x14ac:dyDescent="0.4">
      <c r="B411" s="209"/>
      <c r="D411" s="150" t="s">
        <v>68</v>
      </c>
      <c r="E411" s="151"/>
      <c r="F411" s="151"/>
      <c r="G411" s="151"/>
      <c r="H411" s="151"/>
      <c r="I411" s="152"/>
      <c r="K411" s="22"/>
      <c r="L411" s="30"/>
      <c r="N411" s="93" t="s">
        <v>90</v>
      </c>
      <c r="O411" s="94"/>
      <c r="P411" s="94"/>
      <c r="Q411" s="95"/>
    </row>
    <row r="412" spans="2:17" x14ac:dyDescent="0.4">
      <c r="B412" s="210"/>
      <c r="D412" s="153"/>
      <c r="E412" s="154"/>
      <c r="F412" s="154"/>
      <c r="G412" s="154"/>
      <c r="H412" s="154"/>
      <c r="I412" s="155"/>
      <c r="K412" s="24"/>
      <c r="L412" s="31"/>
      <c r="N412" s="96"/>
      <c r="O412" s="122"/>
      <c r="P412" s="122"/>
      <c r="Q412" s="98"/>
    </row>
    <row r="413" spans="2:17" x14ac:dyDescent="0.4">
      <c r="B413" s="210"/>
      <c r="D413" s="153"/>
      <c r="E413" s="154"/>
      <c r="F413" s="154"/>
      <c r="G413" s="154"/>
      <c r="H413" s="154"/>
      <c r="I413" s="155"/>
      <c r="K413" s="24"/>
      <c r="L413" s="31"/>
      <c r="N413" s="96"/>
      <c r="O413" s="122"/>
      <c r="P413" s="122"/>
      <c r="Q413" s="98"/>
    </row>
    <row r="414" spans="2:17" x14ac:dyDescent="0.4">
      <c r="B414" s="211"/>
      <c r="D414" s="156"/>
      <c r="E414" s="157"/>
      <c r="F414" s="157"/>
      <c r="G414" s="157"/>
      <c r="H414" s="157"/>
      <c r="I414" s="158"/>
      <c r="K414" s="27"/>
      <c r="L414" s="32"/>
      <c r="N414" s="99"/>
      <c r="O414" s="100"/>
      <c r="P414" s="100"/>
      <c r="Q414" s="101"/>
    </row>
    <row r="415" spans="2:17" ht="8.25" customHeight="1" x14ac:dyDescent="0.4"/>
    <row r="416" spans="2:17" x14ac:dyDescent="0.4">
      <c r="B416" s="112" t="s">
        <v>38</v>
      </c>
      <c r="D416" s="150" t="s">
        <v>69</v>
      </c>
      <c r="E416" s="151"/>
      <c r="F416" s="151"/>
      <c r="G416" s="151"/>
      <c r="H416" s="151"/>
      <c r="I416" s="152"/>
      <c r="K416" s="22"/>
      <c r="L416" s="30"/>
      <c r="N416" s="93" t="s">
        <v>90</v>
      </c>
      <c r="O416" s="94"/>
      <c r="P416" s="94"/>
      <c r="Q416" s="95"/>
    </row>
    <row r="417" spans="2:17" x14ac:dyDescent="0.4">
      <c r="B417" s="112"/>
      <c r="D417" s="153"/>
      <c r="E417" s="154"/>
      <c r="F417" s="154"/>
      <c r="G417" s="154"/>
      <c r="H417" s="154"/>
      <c r="I417" s="155"/>
      <c r="K417" s="24"/>
      <c r="L417" s="31"/>
      <c r="N417" s="96"/>
      <c r="O417" s="122"/>
      <c r="P417" s="122"/>
      <c r="Q417" s="98"/>
    </row>
    <row r="418" spans="2:17" x14ac:dyDescent="0.4">
      <c r="B418" s="112"/>
      <c r="D418" s="153"/>
      <c r="E418" s="154"/>
      <c r="F418" s="154"/>
      <c r="G418" s="154"/>
      <c r="H418" s="154"/>
      <c r="I418" s="155"/>
      <c r="K418" s="24"/>
      <c r="L418" s="31"/>
      <c r="N418" s="96"/>
      <c r="O418" s="122"/>
      <c r="P418" s="122"/>
      <c r="Q418" s="98"/>
    </row>
    <row r="419" spans="2:17" x14ac:dyDescent="0.4">
      <c r="B419" s="112"/>
      <c r="D419" s="156"/>
      <c r="E419" s="157"/>
      <c r="F419" s="157"/>
      <c r="G419" s="157"/>
      <c r="H419" s="157"/>
      <c r="I419" s="158"/>
      <c r="K419" s="27"/>
      <c r="L419" s="32"/>
      <c r="N419" s="99"/>
      <c r="O419" s="100"/>
      <c r="P419" s="100"/>
      <c r="Q419" s="101"/>
    </row>
    <row r="420" spans="2:17" ht="7.5" customHeight="1" x14ac:dyDescent="0.4"/>
    <row r="421" spans="2:17" x14ac:dyDescent="0.4">
      <c r="B421" s="112" t="s">
        <v>38</v>
      </c>
      <c r="D421" s="150" t="s">
        <v>70</v>
      </c>
      <c r="E421" s="151"/>
      <c r="F421" s="151"/>
      <c r="G421" s="151"/>
      <c r="H421" s="151"/>
      <c r="I421" s="152"/>
      <c r="K421" s="22"/>
      <c r="L421" s="30"/>
      <c r="N421" s="93" t="s">
        <v>90</v>
      </c>
      <c r="O421" s="94"/>
      <c r="P421" s="94"/>
      <c r="Q421" s="95"/>
    </row>
    <row r="422" spans="2:17" x14ac:dyDescent="0.4">
      <c r="B422" s="112"/>
      <c r="D422" s="153"/>
      <c r="E422" s="154"/>
      <c r="F422" s="154"/>
      <c r="G422" s="154"/>
      <c r="H422" s="154"/>
      <c r="I422" s="155"/>
      <c r="K422" s="24"/>
      <c r="L422" s="31"/>
      <c r="N422" s="96"/>
      <c r="O422" s="122"/>
      <c r="P422" s="122"/>
      <c r="Q422" s="98"/>
    </row>
    <row r="423" spans="2:17" x14ac:dyDescent="0.4">
      <c r="B423" s="112"/>
      <c r="D423" s="153"/>
      <c r="E423" s="154"/>
      <c r="F423" s="154"/>
      <c r="G423" s="154"/>
      <c r="H423" s="154"/>
      <c r="I423" s="155"/>
      <c r="K423" s="24"/>
      <c r="L423" s="31"/>
      <c r="N423" s="96"/>
      <c r="O423" s="122"/>
      <c r="P423" s="122"/>
      <c r="Q423" s="98"/>
    </row>
    <row r="424" spans="2:17" x14ac:dyDescent="0.4">
      <c r="B424" s="112"/>
      <c r="D424" s="156"/>
      <c r="E424" s="157"/>
      <c r="F424" s="157"/>
      <c r="G424" s="157"/>
      <c r="H424" s="157"/>
      <c r="I424" s="158"/>
      <c r="K424" s="27"/>
      <c r="L424" s="32"/>
      <c r="N424" s="99"/>
      <c r="O424" s="100"/>
      <c r="P424" s="100"/>
      <c r="Q424" s="101"/>
    </row>
    <row r="425" spans="2:17" ht="8.25" customHeight="1" x14ac:dyDescent="0.4"/>
    <row r="426" spans="2:17" x14ac:dyDescent="0.4">
      <c r="B426" s="209"/>
      <c r="D426" s="150" t="s">
        <v>71</v>
      </c>
      <c r="E426" s="151"/>
      <c r="F426" s="151"/>
      <c r="G426" s="151"/>
      <c r="H426" s="151"/>
      <c r="I426" s="152"/>
      <c r="K426" s="22"/>
      <c r="L426" s="30"/>
      <c r="N426" s="93" t="s">
        <v>90</v>
      </c>
      <c r="O426" s="94"/>
      <c r="P426" s="94"/>
      <c r="Q426" s="95"/>
    </row>
    <row r="427" spans="2:17" x14ac:dyDescent="0.4">
      <c r="B427" s="210"/>
      <c r="D427" s="153"/>
      <c r="E427" s="154"/>
      <c r="F427" s="154"/>
      <c r="G427" s="154"/>
      <c r="H427" s="154"/>
      <c r="I427" s="155"/>
      <c r="K427" s="24"/>
      <c r="L427" s="31"/>
      <c r="N427" s="96"/>
      <c r="O427" s="122"/>
      <c r="P427" s="122"/>
      <c r="Q427" s="98"/>
    </row>
    <row r="428" spans="2:17" x14ac:dyDescent="0.4">
      <c r="B428" s="210"/>
      <c r="D428" s="153"/>
      <c r="E428" s="154"/>
      <c r="F428" s="154"/>
      <c r="G428" s="154"/>
      <c r="H428" s="154"/>
      <c r="I428" s="155"/>
      <c r="K428" s="24"/>
      <c r="L428" s="31"/>
      <c r="N428" s="96"/>
      <c r="O428" s="122"/>
      <c r="P428" s="122"/>
      <c r="Q428" s="98"/>
    </row>
    <row r="429" spans="2:17" x14ac:dyDescent="0.4">
      <c r="B429" s="211"/>
      <c r="D429" s="156"/>
      <c r="E429" s="157"/>
      <c r="F429" s="157"/>
      <c r="G429" s="157"/>
      <c r="H429" s="157"/>
      <c r="I429" s="158"/>
      <c r="K429" s="27"/>
      <c r="L429" s="32"/>
      <c r="N429" s="99"/>
      <c r="O429" s="100"/>
      <c r="P429" s="100"/>
      <c r="Q429" s="101"/>
    </row>
    <row r="430" spans="2:17" ht="6.75" customHeight="1" x14ac:dyDescent="0.4"/>
    <row r="431" spans="2:17" x14ac:dyDescent="0.4">
      <c r="B431" s="112" t="s">
        <v>38</v>
      </c>
      <c r="D431" s="150" t="s">
        <v>72</v>
      </c>
      <c r="E431" s="151"/>
      <c r="F431" s="151"/>
      <c r="G431" s="151"/>
      <c r="H431" s="151"/>
      <c r="I431" s="152"/>
      <c r="K431" s="22"/>
      <c r="L431" s="30"/>
      <c r="N431" s="93" t="s">
        <v>90</v>
      </c>
      <c r="O431" s="94"/>
      <c r="P431" s="94"/>
      <c r="Q431" s="95"/>
    </row>
    <row r="432" spans="2:17" x14ac:dyDescent="0.4">
      <c r="B432" s="112"/>
      <c r="D432" s="153"/>
      <c r="E432" s="154"/>
      <c r="F432" s="154"/>
      <c r="G432" s="154"/>
      <c r="H432" s="154"/>
      <c r="I432" s="155"/>
      <c r="K432" s="24"/>
      <c r="L432" s="31"/>
      <c r="N432" s="96"/>
      <c r="O432" s="122"/>
      <c r="P432" s="122"/>
      <c r="Q432" s="98"/>
    </row>
    <row r="433" spans="1:18" x14ac:dyDescent="0.4">
      <c r="B433" s="112"/>
      <c r="D433" s="153"/>
      <c r="E433" s="154"/>
      <c r="F433" s="154"/>
      <c r="G433" s="154"/>
      <c r="H433" s="154"/>
      <c r="I433" s="155"/>
      <c r="K433" s="24"/>
      <c r="L433" s="31"/>
      <c r="N433" s="96"/>
      <c r="O433" s="122"/>
      <c r="P433" s="122"/>
      <c r="Q433" s="98"/>
    </row>
    <row r="434" spans="1:18" x14ac:dyDescent="0.4">
      <c r="B434" s="112"/>
      <c r="D434" s="156"/>
      <c r="E434" s="157"/>
      <c r="F434" s="157"/>
      <c r="G434" s="157"/>
      <c r="H434" s="157"/>
      <c r="I434" s="158"/>
      <c r="K434" s="27"/>
      <c r="L434" s="32"/>
      <c r="N434" s="99"/>
      <c r="O434" s="100"/>
      <c r="P434" s="100"/>
      <c r="Q434" s="101"/>
    </row>
    <row r="435" spans="1:18" ht="6" customHeight="1" x14ac:dyDescent="0.4"/>
    <row r="436" spans="1:18" x14ac:dyDescent="0.4">
      <c r="B436" s="209"/>
      <c r="D436" s="150" t="s">
        <v>114</v>
      </c>
      <c r="E436" s="151"/>
      <c r="F436" s="151"/>
      <c r="G436" s="151"/>
      <c r="H436" s="151"/>
      <c r="I436" s="152"/>
      <c r="K436" s="22"/>
      <c r="L436" s="30"/>
      <c r="N436" s="93" t="s">
        <v>90</v>
      </c>
      <c r="O436" s="94"/>
      <c r="P436" s="94"/>
      <c r="Q436" s="95"/>
    </row>
    <row r="437" spans="1:18" x14ac:dyDescent="0.4">
      <c r="B437" s="210"/>
      <c r="D437" s="153"/>
      <c r="E437" s="154"/>
      <c r="F437" s="154"/>
      <c r="G437" s="154"/>
      <c r="H437" s="154"/>
      <c r="I437" s="155"/>
      <c r="K437" s="24"/>
      <c r="L437" s="31"/>
      <c r="N437" s="96"/>
      <c r="O437" s="122"/>
      <c r="P437" s="122"/>
      <c r="Q437" s="98"/>
    </row>
    <row r="438" spans="1:18" x14ac:dyDescent="0.4">
      <c r="B438" s="210"/>
      <c r="D438" s="153"/>
      <c r="E438" s="154"/>
      <c r="F438" s="154"/>
      <c r="G438" s="154"/>
      <c r="H438" s="154"/>
      <c r="I438" s="155"/>
      <c r="K438" s="24"/>
      <c r="L438" s="31"/>
      <c r="N438" s="96"/>
      <c r="O438" s="122"/>
      <c r="P438" s="122"/>
      <c r="Q438" s="98"/>
    </row>
    <row r="439" spans="1:18" x14ac:dyDescent="0.4">
      <c r="B439" s="211"/>
      <c r="D439" s="156"/>
      <c r="E439" s="157"/>
      <c r="F439" s="157"/>
      <c r="G439" s="157"/>
      <c r="H439" s="157"/>
      <c r="I439" s="158"/>
      <c r="K439" s="27"/>
      <c r="L439" s="32"/>
      <c r="N439" s="99"/>
      <c r="O439" s="100"/>
      <c r="P439" s="100"/>
      <c r="Q439" s="101"/>
    </row>
    <row r="441" spans="1:18" x14ac:dyDescent="0.4">
      <c r="A441" s="108"/>
      <c r="B441" s="109"/>
      <c r="C441" s="109"/>
      <c r="D441" s="109"/>
      <c r="E441" s="109"/>
      <c r="F441" s="109"/>
      <c r="G441" s="109"/>
      <c r="H441" s="109"/>
      <c r="I441" s="109"/>
      <c r="J441" s="109"/>
      <c r="K441" s="109"/>
      <c r="L441" s="109"/>
      <c r="M441" s="109"/>
      <c r="N441" s="109"/>
      <c r="O441" s="109"/>
      <c r="P441" s="109"/>
      <c r="Q441" s="109"/>
      <c r="R441" s="110"/>
    </row>
    <row r="443" spans="1:18" ht="14.9" customHeight="1" x14ac:dyDescent="0.4">
      <c r="B443" s="403" t="s">
        <v>129</v>
      </c>
      <c r="C443" s="404"/>
      <c r="D443" s="404"/>
      <c r="E443" s="404"/>
      <c r="F443" s="404"/>
      <c r="G443" s="404"/>
      <c r="H443" s="404"/>
      <c r="I443" s="405"/>
      <c r="J443" s="390" t="s">
        <v>81</v>
      </c>
      <c r="K443" s="391"/>
      <c r="L443" s="392"/>
      <c r="M443" s="393" t="s">
        <v>91</v>
      </c>
      <c r="N443" s="393"/>
      <c r="O443" s="393"/>
      <c r="P443" s="393"/>
      <c r="Q443" s="392"/>
    </row>
    <row r="444" spans="1:18" ht="14.9" customHeight="1" x14ac:dyDescent="0.4">
      <c r="B444" s="406"/>
      <c r="C444" s="407"/>
      <c r="D444" s="407"/>
      <c r="E444" s="407"/>
      <c r="F444" s="407"/>
      <c r="G444" s="407"/>
      <c r="H444" s="407"/>
      <c r="I444" s="408"/>
      <c r="J444" s="21"/>
      <c r="K444" s="123" t="s">
        <v>53</v>
      </c>
      <c r="L444" s="124"/>
      <c r="M444" s="22"/>
      <c r="N444" s="127" t="str">
        <f>"Bajo  ( "&amp;Data!L39&amp;" - "&amp;Data!M39&amp;" ) "</f>
        <v xml:space="preserve">Bajo  ( 0 - 1 ) </v>
      </c>
      <c r="O444" s="127"/>
      <c r="P444" s="128"/>
      <c r="Q444" s="23">
        <f>+IF(L455&lt;Data!N39,L455,"")</f>
        <v>0</v>
      </c>
    </row>
    <row r="445" spans="1:18" ht="14.9" customHeight="1" x14ac:dyDescent="0.4">
      <c r="B445" s="406"/>
      <c r="C445" s="407"/>
      <c r="D445" s="407"/>
      <c r="E445" s="407"/>
      <c r="F445" s="407"/>
      <c r="G445" s="407"/>
      <c r="H445" s="407"/>
      <c r="I445" s="408"/>
      <c r="J445" s="21"/>
      <c r="K445" s="123"/>
      <c r="L445" s="124"/>
      <c r="M445" s="24"/>
      <c r="N445" s="129" t="str">
        <f>"Medio  ( "&amp;Data!N39&amp;" - "&amp;Data!O39&amp;" ) "</f>
        <v xml:space="preserve">Medio  ( 2 - 4 ) </v>
      </c>
      <c r="O445" s="129"/>
      <c r="P445" s="130"/>
      <c r="Q445" s="25" t="str">
        <f>+IF(AND(L455&gt;Data!M39,L455&lt;Data!P39),L455,"")</f>
        <v/>
      </c>
    </row>
    <row r="446" spans="1:18" ht="14.9" customHeight="1" x14ac:dyDescent="0.4">
      <c r="B446" s="409"/>
      <c r="C446" s="410"/>
      <c r="D446" s="410"/>
      <c r="E446" s="410"/>
      <c r="F446" s="410"/>
      <c r="G446" s="410"/>
      <c r="H446" s="410"/>
      <c r="I446" s="411"/>
      <c r="J446" s="26"/>
      <c r="K446" s="125"/>
      <c r="L446" s="126"/>
      <c r="M446" s="27"/>
      <c r="N446" s="131" t="str">
        <f>"Alto  ( "&amp;Data!P39&amp;" - "&amp;Data!Q39&amp;" ) "</f>
        <v xml:space="preserve">Alto  ( 5 - 6 ) </v>
      </c>
      <c r="O446" s="131"/>
      <c r="P446" s="132"/>
      <c r="Q446" s="28" t="str">
        <f>+IF(L455&gt;Data!O39,L455,"")</f>
        <v/>
      </c>
    </row>
    <row r="448" spans="1:18" x14ac:dyDescent="0.4">
      <c r="C448" s="412" t="s">
        <v>92</v>
      </c>
      <c r="D448" s="413"/>
      <c r="E448" s="413"/>
      <c r="F448" s="413"/>
      <c r="G448" s="413"/>
      <c r="H448" s="413"/>
      <c r="I448" s="413"/>
      <c r="J448" s="413"/>
      <c r="K448" s="413"/>
      <c r="L448" s="413"/>
      <c r="M448" s="413"/>
      <c r="N448" s="413"/>
      <c r="O448" s="413"/>
      <c r="P448" s="414"/>
    </row>
    <row r="449" spans="2:17" x14ac:dyDescent="0.4">
      <c r="C449" s="141" t="s">
        <v>140</v>
      </c>
      <c r="D449" s="142"/>
      <c r="E449" s="142"/>
      <c r="F449" s="142"/>
      <c r="G449" s="142"/>
      <c r="H449" s="142"/>
      <c r="I449" s="142"/>
      <c r="J449" s="142"/>
      <c r="K449" s="142"/>
      <c r="L449" s="142"/>
      <c r="M449" s="142"/>
      <c r="N449" s="142"/>
      <c r="O449" s="142"/>
      <c r="P449" s="143"/>
    </row>
    <row r="450" spans="2:17" x14ac:dyDescent="0.4">
      <c r="C450" s="141"/>
      <c r="D450" s="142"/>
      <c r="E450" s="142"/>
      <c r="F450" s="142"/>
      <c r="G450" s="142"/>
      <c r="H450" s="142"/>
      <c r="I450" s="142"/>
      <c r="J450" s="142"/>
      <c r="K450" s="142"/>
      <c r="L450" s="142"/>
      <c r="M450" s="142"/>
      <c r="N450" s="142"/>
      <c r="O450" s="142"/>
      <c r="P450" s="143"/>
    </row>
    <row r="451" spans="2:17" x14ac:dyDescent="0.4">
      <c r="C451" s="144"/>
      <c r="D451" s="145"/>
      <c r="E451" s="145"/>
      <c r="F451" s="145"/>
      <c r="G451" s="145"/>
      <c r="H451" s="145"/>
      <c r="I451" s="145"/>
      <c r="J451" s="145"/>
      <c r="K451" s="145"/>
      <c r="L451" s="145"/>
      <c r="M451" s="145"/>
      <c r="N451" s="145"/>
      <c r="O451" s="145"/>
      <c r="P451" s="146"/>
    </row>
    <row r="453" spans="2:17" x14ac:dyDescent="0.4">
      <c r="E453" s="390" t="s">
        <v>32</v>
      </c>
      <c r="F453" s="391"/>
      <c r="G453" s="391"/>
      <c r="H453" s="391"/>
      <c r="I453" s="391"/>
      <c r="J453" s="391"/>
      <c r="K453" s="391"/>
      <c r="L453" s="391"/>
      <c r="M453" s="391"/>
      <c r="N453" s="391"/>
      <c r="O453" s="392"/>
    </row>
    <row r="454" spans="2:17" x14ac:dyDescent="0.4">
      <c r="E454" s="390" t="s">
        <v>33</v>
      </c>
      <c r="F454" s="392"/>
      <c r="G454" s="390" t="s">
        <v>34</v>
      </c>
      <c r="H454" s="391"/>
      <c r="I454" s="56"/>
      <c r="J454" s="59" t="s">
        <v>35</v>
      </c>
      <c r="K454" s="60"/>
      <c r="L454" s="390" t="s">
        <v>36</v>
      </c>
      <c r="M454" s="391"/>
      <c r="N454" s="391"/>
      <c r="O454" s="392"/>
    </row>
    <row r="455" spans="2:17" x14ac:dyDescent="0.4">
      <c r="E455" s="159">
        <f>+SUM(Data!H37:H39)</f>
        <v>3</v>
      </c>
      <c r="F455" s="160"/>
      <c r="G455" s="159">
        <f>+Data!B37-Form!E455</f>
        <v>0</v>
      </c>
      <c r="H455" s="160"/>
      <c r="I455" s="159">
        <f>+E455*2</f>
        <v>6</v>
      </c>
      <c r="J455" s="165"/>
      <c r="K455" s="160"/>
      <c r="L455" s="159">
        <f>+SUM(Data!I37:I39)</f>
        <v>0</v>
      </c>
      <c r="M455" s="165"/>
      <c r="N455" s="165"/>
      <c r="O455" s="160"/>
    </row>
    <row r="456" spans="2:17" x14ac:dyDescent="0.4">
      <c r="E456" s="161"/>
      <c r="F456" s="162"/>
      <c r="G456" s="161"/>
      <c r="H456" s="162"/>
      <c r="I456" s="161"/>
      <c r="J456" s="166"/>
      <c r="K456" s="162"/>
      <c r="L456" s="161"/>
      <c r="M456" s="166"/>
      <c r="N456" s="166"/>
      <c r="O456" s="162"/>
    </row>
    <row r="457" spans="2:17" x14ac:dyDescent="0.4">
      <c r="E457" s="163"/>
      <c r="F457" s="164"/>
      <c r="G457" s="163"/>
      <c r="H457" s="164"/>
      <c r="I457" s="163"/>
      <c r="J457" s="167"/>
      <c r="K457" s="164"/>
      <c r="L457" s="163"/>
      <c r="M457" s="167"/>
      <c r="N457" s="167"/>
      <c r="O457" s="164"/>
    </row>
    <row r="459" spans="2:17" x14ac:dyDescent="0.4">
      <c r="B459" s="60" t="s">
        <v>37</v>
      </c>
      <c r="D459" s="422" t="s">
        <v>39</v>
      </c>
      <c r="E459" s="422"/>
      <c r="F459" s="422"/>
      <c r="G459" s="422"/>
      <c r="H459" s="422"/>
      <c r="I459" s="422"/>
      <c r="K459" s="423" t="s">
        <v>43</v>
      </c>
      <c r="L459" s="423"/>
      <c r="N459" s="390" t="s">
        <v>95</v>
      </c>
      <c r="O459" s="391"/>
      <c r="P459" s="391"/>
      <c r="Q459" s="392"/>
    </row>
    <row r="460" spans="2:17" x14ac:dyDescent="0.4">
      <c r="B460" s="112" t="s">
        <v>38</v>
      </c>
      <c r="D460" s="113" t="s">
        <v>130</v>
      </c>
      <c r="E460" s="114"/>
      <c r="F460" s="114"/>
      <c r="G460" s="114"/>
      <c r="H460" s="114"/>
      <c r="I460" s="115"/>
      <c r="K460" s="22"/>
      <c r="L460" s="30"/>
      <c r="N460" s="93"/>
      <c r="O460" s="94"/>
      <c r="P460" s="94"/>
      <c r="Q460" s="95"/>
    </row>
    <row r="461" spans="2:17" x14ac:dyDescent="0.4">
      <c r="B461" s="112"/>
      <c r="D461" s="116"/>
      <c r="E461" s="117"/>
      <c r="F461" s="117"/>
      <c r="G461" s="117"/>
      <c r="H461" s="117"/>
      <c r="I461" s="118"/>
      <c r="K461" s="24"/>
      <c r="L461" s="31"/>
      <c r="N461" s="96"/>
      <c r="O461" s="122"/>
      <c r="P461" s="122"/>
      <c r="Q461" s="98"/>
    </row>
    <row r="462" spans="2:17" x14ac:dyDescent="0.4">
      <c r="B462" s="112"/>
      <c r="D462" s="116"/>
      <c r="E462" s="117"/>
      <c r="F462" s="117"/>
      <c r="G462" s="117"/>
      <c r="H462" s="117"/>
      <c r="I462" s="118"/>
      <c r="K462" s="24"/>
      <c r="L462" s="31"/>
      <c r="N462" s="96"/>
      <c r="O462" s="122"/>
      <c r="P462" s="122"/>
      <c r="Q462" s="98"/>
    </row>
    <row r="463" spans="2:17" x14ac:dyDescent="0.4">
      <c r="B463" s="112"/>
      <c r="D463" s="116"/>
      <c r="E463" s="117"/>
      <c r="F463" s="117"/>
      <c r="G463" s="117"/>
      <c r="H463" s="117"/>
      <c r="I463" s="118"/>
      <c r="K463" s="24"/>
      <c r="L463" s="31"/>
      <c r="N463" s="96"/>
      <c r="O463" s="122"/>
      <c r="P463" s="122"/>
      <c r="Q463" s="98"/>
    </row>
    <row r="464" spans="2:17" x14ac:dyDescent="0.4">
      <c r="B464" s="112"/>
      <c r="D464" s="119"/>
      <c r="E464" s="120"/>
      <c r="F464" s="120"/>
      <c r="G464" s="120"/>
      <c r="H464" s="120"/>
      <c r="I464" s="121"/>
      <c r="K464" s="27"/>
      <c r="L464" s="32"/>
      <c r="N464" s="99"/>
      <c r="O464" s="100"/>
      <c r="P464" s="100"/>
      <c r="Q464" s="101"/>
    </row>
    <row r="465" spans="1:18" ht="5.25" customHeight="1" x14ac:dyDescent="0.4">
      <c r="B465" s="7"/>
      <c r="D465" s="58"/>
      <c r="E465" s="58"/>
      <c r="F465" s="58"/>
      <c r="G465" s="58"/>
      <c r="H465" s="58"/>
      <c r="I465" s="58"/>
      <c r="N465" s="73"/>
      <c r="O465" s="73"/>
      <c r="P465" s="73"/>
    </row>
    <row r="466" spans="1:18" x14ac:dyDescent="0.4">
      <c r="B466" s="424"/>
      <c r="D466" s="150" t="s">
        <v>131</v>
      </c>
      <c r="E466" s="151"/>
      <c r="F466" s="151"/>
      <c r="G466" s="151"/>
      <c r="H466" s="151"/>
      <c r="I466" s="152"/>
      <c r="K466" s="22"/>
      <c r="L466" s="30"/>
      <c r="N466" s="93"/>
      <c r="O466" s="94"/>
      <c r="P466" s="94"/>
      <c r="Q466" s="95"/>
    </row>
    <row r="467" spans="1:18" x14ac:dyDescent="0.4">
      <c r="B467" s="424"/>
      <c r="D467" s="153"/>
      <c r="E467" s="154"/>
      <c r="F467" s="154"/>
      <c r="G467" s="154"/>
      <c r="H467" s="154"/>
      <c r="I467" s="155"/>
      <c r="K467" s="24"/>
      <c r="L467" s="31"/>
      <c r="N467" s="96"/>
      <c r="O467" s="122"/>
      <c r="P467" s="122"/>
      <c r="Q467" s="98"/>
    </row>
    <row r="468" spans="1:18" x14ac:dyDescent="0.4">
      <c r="B468" s="424"/>
      <c r="D468" s="153"/>
      <c r="E468" s="154"/>
      <c r="F468" s="154"/>
      <c r="G468" s="154"/>
      <c r="H468" s="154"/>
      <c r="I468" s="155"/>
      <c r="K468" s="24"/>
      <c r="L468" s="31"/>
      <c r="N468" s="96"/>
      <c r="O468" s="122"/>
      <c r="P468" s="122"/>
      <c r="Q468" s="98"/>
    </row>
    <row r="469" spans="1:18" x14ac:dyDescent="0.4">
      <c r="B469" s="424"/>
      <c r="D469" s="153"/>
      <c r="E469" s="154"/>
      <c r="F469" s="154"/>
      <c r="G469" s="154"/>
      <c r="H469" s="154"/>
      <c r="I469" s="155"/>
      <c r="K469" s="24"/>
      <c r="L469" s="31"/>
      <c r="N469" s="96"/>
      <c r="O469" s="122"/>
      <c r="P469" s="122"/>
      <c r="Q469" s="98"/>
    </row>
    <row r="470" spans="1:18" x14ac:dyDescent="0.4">
      <c r="B470" s="424"/>
      <c r="D470" s="153"/>
      <c r="E470" s="154"/>
      <c r="F470" s="154"/>
      <c r="G470" s="154"/>
      <c r="H470" s="154"/>
      <c r="I470" s="155"/>
      <c r="K470" s="24"/>
      <c r="L470" s="31"/>
      <c r="N470" s="96"/>
      <c r="O470" s="122"/>
      <c r="P470" s="122"/>
      <c r="Q470" s="98"/>
    </row>
    <row r="471" spans="1:18" x14ac:dyDescent="0.4">
      <c r="B471" s="424"/>
      <c r="D471" s="156"/>
      <c r="E471" s="157"/>
      <c r="F471" s="157"/>
      <c r="G471" s="157"/>
      <c r="H471" s="157"/>
      <c r="I471" s="158"/>
      <c r="K471" s="27"/>
      <c r="L471" s="32"/>
      <c r="N471" s="99"/>
      <c r="O471" s="100"/>
      <c r="P471" s="100"/>
      <c r="Q471" s="101"/>
    </row>
    <row r="472" spans="1:18" ht="9" customHeight="1" x14ac:dyDescent="0.4">
      <c r="B472" s="7"/>
      <c r="D472" s="58"/>
      <c r="E472" s="58"/>
      <c r="F472" s="58"/>
      <c r="G472" s="58"/>
      <c r="H472" s="58"/>
      <c r="I472" s="58"/>
      <c r="N472" s="73"/>
      <c r="O472" s="73"/>
      <c r="P472" s="73"/>
    </row>
    <row r="473" spans="1:18" x14ac:dyDescent="0.4">
      <c r="B473" s="209"/>
      <c r="D473" s="150" t="s">
        <v>132</v>
      </c>
      <c r="E473" s="151"/>
      <c r="F473" s="151"/>
      <c r="G473" s="151"/>
      <c r="H473" s="151"/>
      <c r="I473" s="152"/>
      <c r="K473" s="22"/>
      <c r="L473" s="30"/>
      <c r="N473" s="93"/>
      <c r="O473" s="94"/>
      <c r="P473" s="94"/>
      <c r="Q473" s="95"/>
    </row>
    <row r="474" spans="1:18" x14ac:dyDescent="0.4">
      <c r="B474" s="210"/>
      <c r="D474" s="153"/>
      <c r="E474" s="154"/>
      <c r="F474" s="154"/>
      <c r="G474" s="154"/>
      <c r="H474" s="154"/>
      <c r="I474" s="155"/>
      <c r="K474" s="24"/>
      <c r="L474" s="31"/>
      <c r="N474" s="96"/>
      <c r="O474" s="122"/>
      <c r="P474" s="122"/>
      <c r="Q474" s="98"/>
    </row>
    <row r="475" spans="1:18" x14ac:dyDescent="0.4">
      <c r="B475" s="210"/>
      <c r="D475" s="153"/>
      <c r="E475" s="154"/>
      <c r="F475" s="154"/>
      <c r="G475" s="154"/>
      <c r="H475" s="154"/>
      <c r="I475" s="155"/>
      <c r="K475" s="24"/>
      <c r="L475" s="31"/>
      <c r="N475" s="96"/>
      <c r="O475" s="122"/>
      <c r="P475" s="122"/>
      <c r="Q475" s="98"/>
    </row>
    <row r="476" spans="1:18" x14ac:dyDescent="0.4">
      <c r="B476" s="211"/>
      <c r="D476" s="156"/>
      <c r="E476" s="157"/>
      <c r="F476" s="157"/>
      <c r="G476" s="157"/>
      <c r="H476" s="157"/>
      <c r="I476" s="158"/>
      <c r="K476" s="27"/>
      <c r="L476" s="32"/>
      <c r="N476" s="99"/>
      <c r="O476" s="100"/>
      <c r="P476" s="100"/>
      <c r="Q476" s="101"/>
    </row>
    <row r="478" spans="1:18" x14ac:dyDescent="0.4">
      <c r="A478" s="108"/>
      <c r="B478" s="109"/>
      <c r="C478" s="109"/>
      <c r="D478" s="109"/>
      <c r="E478" s="109"/>
      <c r="F478" s="109"/>
      <c r="G478" s="109"/>
      <c r="H478" s="109"/>
      <c r="I478" s="109"/>
      <c r="J478" s="109"/>
      <c r="K478" s="109"/>
      <c r="L478" s="109"/>
      <c r="M478" s="109"/>
      <c r="N478" s="109"/>
      <c r="O478" s="109"/>
      <c r="P478" s="109"/>
      <c r="Q478" s="109"/>
      <c r="R478" s="110"/>
    </row>
    <row r="480" spans="1:18" ht="15" customHeight="1" x14ac:dyDescent="0.4">
      <c r="B480" s="227" t="s">
        <v>120</v>
      </c>
      <c r="C480" s="228"/>
      <c r="D480" s="228"/>
      <c r="E480" s="228"/>
      <c r="F480" s="228"/>
      <c r="G480" s="228"/>
      <c r="H480" s="228"/>
      <c r="I480" s="229"/>
      <c r="J480" s="214" t="s">
        <v>81</v>
      </c>
      <c r="K480" s="215"/>
      <c r="L480" s="216"/>
      <c r="M480" s="226" t="s">
        <v>91</v>
      </c>
      <c r="N480" s="226"/>
      <c r="O480" s="226"/>
      <c r="P480" s="226"/>
      <c r="Q480" s="216"/>
    </row>
    <row r="481" spans="2:17" ht="15" customHeight="1" x14ac:dyDescent="0.4">
      <c r="B481" s="230"/>
      <c r="C481" s="231"/>
      <c r="D481" s="231"/>
      <c r="E481" s="231"/>
      <c r="F481" s="231"/>
      <c r="G481" s="231"/>
      <c r="H481" s="231"/>
      <c r="I481" s="232"/>
      <c r="J481" s="21"/>
      <c r="K481" s="123" t="s">
        <v>28</v>
      </c>
      <c r="L481" s="124"/>
      <c r="M481" s="22"/>
      <c r="N481" s="127" t="str">
        <f>"Bajo  ( "&amp;Data!L41&amp;" - "&amp;Data!M41&amp;" ) "</f>
        <v xml:space="preserve">Bajo  ( 0 - 1 ) </v>
      </c>
      <c r="O481" s="127"/>
      <c r="P481" s="128"/>
      <c r="Q481" s="23">
        <f>+IF(L497&lt;Data!N41,L497,"")</f>
        <v>0</v>
      </c>
    </row>
    <row r="482" spans="2:17" ht="15" customHeight="1" x14ac:dyDescent="0.4">
      <c r="B482" s="230"/>
      <c r="C482" s="231"/>
      <c r="D482" s="231"/>
      <c r="E482" s="231"/>
      <c r="F482" s="231"/>
      <c r="G482" s="231"/>
      <c r="H482" s="231"/>
      <c r="I482" s="232"/>
      <c r="J482" s="21"/>
      <c r="K482" s="123"/>
      <c r="L482" s="124"/>
      <c r="M482" s="24"/>
      <c r="N482" s="129" t="str">
        <f>"Medio  ( "&amp;Data!N41&amp;" - "&amp;Data!O41&amp;" ) "</f>
        <v xml:space="preserve">Medio  ( 2 - 2 ) </v>
      </c>
      <c r="O482" s="129"/>
      <c r="P482" s="130"/>
      <c r="Q482" s="25" t="str">
        <f>+IF(AND(L497&gt;Data!M41,L497&lt;Data!P41),L497,"")</f>
        <v/>
      </c>
    </row>
    <row r="483" spans="2:17" ht="15" customHeight="1" x14ac:dyDescent="0.4">
      <c r="B483" s="233"/>
      <c r="C483" s="234"/>
      <c r="D483" s="234"/>
      <c r="E483" s="234"/>
      <c r="F483" s="234"/>
      <c r="G483" s="234"/>
      <c r="H483" s="234"/>
      <c r="I483" s="235"/>
      <c r="J483" s="26"/>
      <c r="K483" s="125"/>
      <c r="L483" s="126"/>
      <c r="M483" s="27"/>
      <c r="N483" s="131" t="str">
        <f>"Alto  ( "&amp;Data!P41&amp;" - "&amp;Data!Q41&amp;" ) "</f>
        <v xml:space="preserve">Alto  ( 3 - 4 ) </v>
      </c>
      <c r="O483" s="131"/>
      <c r="P483" s="132"/>
      <c r="Q483" s="28" t="str">
        <f>+IF(L497&gt;Data!O41,L497,"")</f>
        <v/>
      </c>
    </row>
    <row r="485" spans="2:17" ht="15" customHeight="1" x14ac:dyDescent="0.4">
      <c r="C485" s="236" t="s">
        <v>92</v>
      </c>
      <c r="D485" s="237"/>
      <c r="E485" s="237"/>
      <c r="F485" s="237"/>
      <c r="G485" s="237"/>
      <c r="H485" s="237"/>
      <c r="I485" s="237"/>
      <c r="J485" s="237"/>
      <c r="K485" s="237"/>
      <c r="L485" s="237"/>
      <c r="M485" s="237"/>
      <c r="N485" s="237"/>
      <c r="O485" s="237"/>
      <c r="P485" s="238"/>
    </row>
    <row r="486" spans="2:17" x14ac:dyDescent="0.4">
      <c r="C486" s="141" t="s">
        <v>73</v>
      </c>
      <c r="D486" s="142"/>
      <c r="E486" s="142"/>
      <c r="F486" s="142"/>
      <c r="G486" s="142"/>
      <c r="H486" s="142"/>
      <c r="I486" s="142"/>
      <c r="J486" s="142"/>
      <c r="K486" s="142"/>
      <c r="L486" s="142"/>
      <c r="M486" s="142"/>
      <c r="N486" s="142"/>
      <c r="O486" s="142"/>
      <c r="P486" s="143"/>
    </row>
    <row r="487" spans="2:17" x14ac:dyDescent="0.4">
      <c r="C487" s="141"/>
      <c r="D487" s="142"/>
      <c r="E487" s="142"/>
      <c r="F487" s="142"/>
      <c r="G487" s="142"/>
      <c r="H487" s="142"/>
      <c r="I487" s="142"/>
      <c r="J487" s="142"/>
      <c r="K487" s="142"/>
      <c r="L487" s="142"/>
      <c r="M487" s="142"/>
      <c r="N487" s="142"/>
      <c r="O487" s="142"/>
      <c r="P487" s="143"/>
    </row>
    <row r="488" spans="2:17" x14ac:dyDescent="0.4">
      <c r="C488" s="144"/>
      <c r="D488" s="145"/>
      <c r="E488" s="145"/>
      <c r="F488" s="145"/>
      <c r="G488" s="145"/>
      <c r="H488" s="145"/>
      <c r="I488" s="145"/>
      <c r="J488" s="145"/>
      <c r="K488" s="145"/>
      <c r="L488" s="145"/>
      <c r="M488" s="145"/>
      <c r="N488" s="145"/>
      <c r="O488" s="145"/>
      <c r="P488" s="146"/>
    </row>
    <row r="489" spans="2:17" x14ac:dyDescent="0.4">
      <c r="C489" s="62"/>
      <c r="D489" s="62"/>
      <c r="E489" s="62"/>
      <c r="F489" s="62"/>
      <c r="G489" s="62"/>
      <c r="H489" s="62"/>
      <c r="I489" s="62"/>
      <c r="J489" s="62"/>
      <c r="K489" s="62"/>
      <c r="L489" s="62"/>
      <c r="M489" s="62"/>
      <c r="N489" s="62"/>
      <c r="O489" s="62"/>
      <c r="P489" s="62"/>
    </row>
    <row r="490" spans="2:17" ht="15" customHeight="1" x14ac:dyDescent="0.4">
      <c r="C490" s="236" t="s">
        <v>58</v>
      </c>
      <c r="D490" s="237"/>
      <c r="E490" s="237"/>
      <c r="F490" s="237"/>
      <c r="G490" s="237"/>
      <c r="H490" s="237"/>
      <c r="I490" s="237"/>
      <c r="J490" s="237"/>
      <c r="K490" s="237"/>
      <c r="L490" s="237"/>
      <c r="M490" s="237"/>
      <c r="N490" s="237"/>
      <c r="O490" s="237"/>
      <c r="P490" s="238"/>
    </row>
    <row r="491" spans="2:17" x14ac:dyDescent="0.4">
      <c r="C491" s="217" t="s">
        <v>90</v>
      </c>
      <c r="D491" s="218"/>
      <c r="E491" s="218"/>
      <c r="F491" s="218"/>
      <c r="G491" s="218"/>
      <c r="H491" s="218"/>
      <c r="I491" s="218"/>
      <c r="J491" s="218"/>
      <c r="K491" s="218"/>
      <c r="L491" s="218"/>
      <c r="M491" s="218"/>
      <c r="N491" s="218"/>
      <c r="O491" s="218"/>
      <c r="P491" s="219"/>
    </row>
    <row r="492" spans="2:17" x14ac:dyDescent="0.4">
      <c r="C492" s="220"/>
      <c r="D492" s="221"/>
      <c r="E492" s="221"/>
      <c r="F492" s="221"/>
      <c r="G492" s="221"/>
      <c r="H492" s="221"/>
      <c r="I492" s="221"/>
      <c r="J492" s="221"/>
      <c r="K492" s="221"/>
      <c r="L492" s="221"/>
      <c r="M492" s="221"/>
      <c r="N492" s="221"/>
      <c r="O492" s="221"/>
      <c r="P492" s="222"/>
    </row>
    <row r="493" spans="2:17" x14ac:dyDescent="0.4">
      <c r="C493" s="223"/>
      <c r="D493" s="224"/>
      <c r="E493" s="224"/>
      <c r="F493" s="224"/>
      <c r="G493" s="224"/>
      <c r="H493" s="224"/>
      <c r="I493" s="224"/>
      <c r="J493" s="224"/>
      <c r="K493" s="224"/>
      <c r="L493" s="224"/>
      <c r="M493" s="224"/>
      <c r="N493" s="224"/>
      <c r="O493" s="224"/>
      <c r="P493" s="225"/>
    </row>
    <row r="495" spans="2:17" x14ac:dyDescent="0.4">
      <c r="E495" s="214" t="s">
        <v>32</v>
      </c>
      <c r="F495" s="215"/>
      <c r="G495" s="215"/>
      <c r="H495" s="215"/>
      <c r="I495" s="215"/>
      <c r="J495" s="215"/>
      <c r="K495" s="215"/>
      <c r="L495" s="215"/>
      <c r="M495" s="215"/>
      <c r="N495" s="215"/>
      <c r="O495" s="216"/>
    </row>
    <row r="496" spans="2:17" x14ac:dyDescent="0.4">
      <c r="E496" s="214" t="s">
        <v>33</v>
      </c>
      <c r="F496" s="216"/>
      <c r="G496" s="214" t="s">
        <v>34</v>
      </c>
      <c r="H496" s="215"/>
      <c r="I496" s="41"/>
      <c r="J496" s="76" t="s">
        <v>35</v>
      </c>
      <c r="K496" s="77"/>
      <c r="L496" s="214" t="s">
        <v>36</v>
      </c>
      <c r="M496" s="215"/>
      <c r="N496" s="215"/>
      <c r="O496" s="216"/>
    </row>
    <row r="497" spans="1:18" x14ac:dyDescent="0.4">
      <c r="E497" s="159">
        <f>+SUM(Data!H40:H41)</f>
        <v>2</v>
      </c>
      <c r="F497" s="160"/>
      <c r="G497" s="159">
        <f>+Data!B40-Form!E497</f>
        <v>0</v>
      </c>
      <c r="H497" s="160"/>
      <c r="I497" s="159">
        <f>+E497*2</f>
        <v>4</v>
      </c>
      <c r="J497" s="165"/>
      <c r="K497" s="160"/>
      <c r="L497" s="159">
        <f>+SUM(Data!I40:I41)</f>
        <v>0</v>
      </c>
      <c r="M497" s="165"/>
      <c r="N497" s="165"/>
      <c r="O497" s="160"/>
    </row>
    <row r="498" spans="1:18" x14ac:dyDescent="0.4">
      <c r="E498" s="161"/>
      <c r="F498" s="162"/>
      <c r="G498" s="161"/>
      <c r="H498" s="162"/>
      <c r="I498" s="161"/>
      <c r="J498" s="166"/>
      <c r="K498" s="162"/>
      <c r="L498" s="161"/>
      <c r="M498" s="166"/>
      <c r="N498" s="166"/>
      <c r="O498" s="162"/>
    </row>
    <row r="499" spans="1:18" x14ac:dyDescent="0.4">
      <c r="E499" s="163"/>
      <c r="F499" s="164"/>
      <c r="G499" s="163"/>
      <c r="H499" s="164"/>
      <c r="I499" s="163"/>
      <c r="J499" s="167"/>
      <c r="K499" s="164"/>
      <c r="L499" s="163"/>
      <c r="M499" s="167"/>
      <c r="N499" s="167"/>
      <c r="O499" s="164"/>
    </row>
    <row r="501" spans="1:18" x14ac:dyDescent="0.4">
      <c r="B501" s="42" t="s">
        <v>37</v>
      </c>
      <c r="D501" s="212" t="s">
        <v>39</v>
      </c>
      <c r="E501" s="212"/>
      <c r="F501" s="212"/>
      <c r="G501" s="212"/>
      <c r="H501" s="212"/>
      <c r="I501" s="212"/>
      <c r="K501" s="213" t="s">
        <v>43</v>
      </c>
      <c r="L501" s="213"/>
      <c r="N501" s="214" t="s">
        <v>95</v>
      </c>
      <c r="O501" s="215"/>
      <c r="P501" s="215"/>
      <c r="Q501" s="216"/>
    </row>
    <row r="502" spans="1:18" x14ac:dyDescent="0.4">
      <c r="B502" s="209"/>
      <c r="D502" s="150" t="s">
        <v>121</v>
      </c>
      <c r="E502" s="151"/>
      <c r="F502" s="151"/>
      <c r="G502" s="151"/>
      <c r="H502" s="151"/>
      <c r="I502" s="152"/>
      <c r="K502" s="22"/>
      <c r="L502" s="30"/>
      <c r="N502" s="93" t="s">
        <v>90</v>
      </c>
      <c r="O502" s="94"/>
      <c r="P502" s="94"/>
      <c r="Q502" s="95"/>
    </row>
    <row r="503" spans="1:18" x14ac:dyDescent="0.4">
      <c r="B503" s="210"/>
      <c r="D503" s="153"/>
      <c r="E503" s="154"/>
      <c r="F503" s="154"/>
      <c r="G503" s="154"/>
      <c r="H503" s="154"/>
      <c r="I503" s="155"/>
      <c r="K503" s="24"/>
      <c r="L503" s="31"/>
      <c r="N503" s="96"/>
      <c r="O503" s="122"/>
      <c r="P503" s="122"/>
      <c r="Q503" s="98"/>
    </row>
    <row r="504" spans="1:18" x14ac:dyDescent="0.4">
      <c r="B504" s="210"/>
      <c r="D504" s="153"/>
      <c r="E504" s="154"/>
      <c r="F504" s="154"/>
      <c r="G504" s="154"/>
      <c r="H504" s="154"/>
      <c r="I504" s="155"/>
      <c r="K504" s="24"/>
      <c r="L504" s="31"/>
      <c r="N504" s="96"/>
      <c r="O504" s="122"/>
      <c r="P504" s="122"/>
      <c r="Q504" s="98"/>
    </row>
    <row r="505" spans="1:18" x14ac:dyDescent="0.4">
      <c r="B505" s="211"/>
      <c r="D505" s="156"/>
      <c r="E505" s="157"/>
      <c r="F505" s="157"/>
      <c r="G505" s="157"/>
      <c r="H505" s="157"/>
      <c r="I505" s="158"/>
      <c r="K505" s="27"/>
      <c r="L505" s="32"/>
      <c r="N505" s="99"/>
      <c r="O505" s="100"/>
      <c r="P505" s="100"/>
      <c r="Q505" s="101"/>
    </row>
    <row r="506" spans="1:18" ht="6.75" customHeight="1" x14ac:dyDescent="0.4">
      <c r="B506" s="7"/>
      <c r="D506" s="58"/>
      <c r="E506" s="58"/>
      <c r="F506" s="58"/>
      <c r="G506" s="58"/>
      <c r="H506" s="58"/>
      <c r="I506" s="58"/>
      <c r="N506" s="73"/>
      <c r="O506" s="73"/>
      <c r="P506" s="73"/>
    </row>
    <row r="507" spans="1:18" x14ac:dyDescent="0.4">
      <c r="B507" s="209"/>
      <c r="D507" s="113" t="s">
        <v>122</v>
      </c>
      <c r="E507" s="114"/>
      <c r="F507" s="114"/>
      <c r="G507" s="114"/>
      <c r="H507" s="114"/>
      <c r="I507" s="115"/>
      <c r="K507" s="22"/>
      <c r="L507" s="30"/>
      <c r="N507" s="93" t="s">
        <v>90</v>
      </c>
      <c r="O507" s="94"/>
      <c r="P507" s="94"/>
      <c r="Q507" s="95"/>
    </row>
    <row r="508" spans="1:18" x14ac:dyDescent="0.4">
      <c r="B508" s="210"/>
      <c r="D508" s="116"/>
      <c r="E508" s="117"/>
      <c r="F508" s="117"/>
      <c r="G508" s="117"/>
      <c r="H508" s="117"/>
      <c r="I508" s="118"/>
      <c r="K508" s="24"/>
      <c r="L508" s="31"/>
      <c r="N508" s="96"/>
      <c r="O508" s="122"/>
      <c r="P508" s="122"/>
      <c r="Q508" s="98"/>
    </row>
    <row r="509" spans="1:18" x14ac:dyDescent="0.4">
      <c r="B509" s="210"/>
      <c r="D509" s="116"/>
      <c r="E509" s="117"/>
      <c r="F509" s="117"/>
      <c r="G509" s="117"/>
      <c r="H509" s="117"/>
      <c r="I509" s="118"/>
      <c r="K509" s="24"/>
      <c r="L509" s="31"/>
      <c r="N509" s="96"/>
      <c r="O509" s="122"/>
      <c r="P509" s="122"/>
      <c r="Q509" s="98"/>
    </row>
    <row r="510" spans="1:18" x14ac:dyDescent="0.4">
      <c r="B510" s="211"/>
      <c r="D510" s="119"/>
      <c r="E510" s="120"/>
      <c r="F510" s="120"/>
      <c r="G510" s="120"/>
      <c r="H510" s="120"/>
      <c r="I510" s="121"/>
      <c r="K510" s="27"/>
      <c r="L510" s="32"/>
      <c r="N510" s="99"/>
      <c r="O510" s="100"/>
      <c r="P510" s="100"/>
      <c r="Q510" s="101"/>
    </row>
    <row r="512" spans="1:18" x14ac:dyDescent="0.4">
      <c r="A512" s="108"/>
      <c r="B512" s="109"/>
      <c r="C512" s="109"/>
      <c r="D512" s="109"/>
      <c r="E512" s="109"/>
      <c r="F512" s="109"/>
      <c r="G512" s="109"/>
      <c r="H512" s="109"/>
      <c r="I512" s="109"/>
      <c r="J512" s="109"/>
      <c r="K512" s="109"/>
      <c r="L512" s="109"/>
      <c r="M512" s="109"/>
      <c r="N512" s="109"/>
      <c r="O512" s="109"/>
      <c r="P512" s="109"/>
      <c r="Q512" s="109"/>
      <c r="R512" s="110"/>
    </row>
    <row r="514" spans="2:17" ht="14.9" customHeight="1" x14ac:dyDescent="0.4">
      <c r="B514" s="133" t="s">
        <v>123</v>
      </c>
      <c r="C514" s="134"/>
      <c r="D514" s="134"/>
      <c r="E514" s="134"/>
      <c r="F514" s="134"/>
      <c r="G514" s="134"/>
      <c r="H514" s="134"/>
      <c r="I514" s="135"/>
      <c r="J514" s="105" t="s">
        <v>81</v>
      </c>
      <c r="K514" s="106"/>
      <c r="L514" s="107"/>
      <c r="M514" s="111" t="s">
        <v>91</v>
      </c>
      <c r="N514" s="111"/>
      <c r="O514" s="111"/>
      <c r="P514" s="111"/>
      <c r="Q514" s="107"/>
    </row>
    <row r="515" spans="2:17" ht="14.9" customHeight="1" x14ac:dyDescent="0.4">
      <c r="B515" s="136"/>
      <c r="C515" s="137"/>
      <c r="D515" s="137"/>
      <c r="E515" s="137"/>
      <c r="F515" s="137"/>
      <c r="G515" s="137"/>
      <c r="H515" s="137"/>
      <c r="I515" s="104"/>
      <c r="J515" s="21"/>
      <c r="K515" s="123" t="s">
        <v>30</v>
      </c>
      <c r="L515" s="124"/>
      <c r="M515" s="22"/>
      <c r="N515" s="127" t="str">
        <f>"Bajo  ( "&amp;Data!L44&amp;" - "&amp;Data!M44&amp;" ) "</f>
        <v xml:space="preserve">Bajo  ( 0 - 1 ) </v>
      </c>
      <c r="O515" s="127"/>
      <c r="P515" s="128"/>
      <c r="Q515" s="23">
        <f>+IF(L526&lt;Data!N44,L526,"")</f>
        <v>0</v>
      </c>
    </row>
    <row r="516" spans="2:17" ht="14.9" customHeight="1" x14ac:dyDescent="0.4">
      <c r="B516" s="136"/>
      <c r="C516" s="137"/>
      <c r="D516" s="137"/>
      <c r="E516" s="137"/>
      <c r="F516" s="137"/>
      <c r="G516" s="137"/>
      <c r="H516" s="137"/>
      <c r="I516" s="104"/>
      <c r="J516" s="21"/>
      <c r="K516" s="123"/>
      <c r="L516" s="124"/>
      <c r="M516" s="24"/>
      <c r="N516" s="129" t="str">
        <f>"Medio  ( "&amp;Data!N44&amp;" - "&amp;Data!O44&amp;" ) "</f>
        <v xml:space="preserve">Medio  ( 2 - 4 ) </v>
      </c>
      <c r="O516" s="129"/>
      <c r="P516" s="130"/>
      <c r="Q516" s="25" t="str">
        <f>+IF(AND(L526&gt;Data!M44,L526&lt;Data!P44),L526,"")</f>
        <v/>
      </c>
    </row>
    <row r="517" spans="2:17" ht="14.9" customHeight="1" x14ac:dyDescent="0.4">
      <c r="B517" s="138"/>
      <c r="C517" s="139"/>
      <c r="D517" s="139"/>
      <c r="E517" s="139"/>
      <c r="F517" s="139"/>
      <c r="G517" s="139"/>
      <c r="H517" s="139"/>
      <c r="I517" s="140"/>
      <c r="J517" s="26"/>
      <c r="K517" s="125"/>
      <c r="L517" s="126"/>
      <c r="M517" s="27"/>
      <c r="N517" s="131" t="str">
        <f>"Alto  ( "&amp;Data!P44&amp;" - "&amp;Data!Q44&amp;" ) "</f>
        <v xml:space="preserve">Alto  ( 5 - 6 ) </v>
      </c>
      <c r="O517" s="131"/>
      <c r="P517" s="132"/>
      <c r="Q517" s="28" t="str">
        <f>+IF(L526&gt;Data!O44,L526,"")</f>
        <v/>
      </c>
    </row>
    <row r="519" spans="2:17" x14ac:dyDescent="0.4">
      <c r="C519" s="147" t="s">
        <v>92</v>
      </c>
      <c r="D519" s="148"/>
      <c r="E519" s="148"/>
      <c r="F519" s="148"/>
      <c r="G519" s="148"/>
      <c r="H519" s="148"/>
      <c r="I519" s="148"/>
      <c r="J519" s="148"/>
      <c r="K519" s="148"/>
      <c r="L519" s="148"/>
      <c r="M519" s="148"/>
      <c r="N519" s="148"/>
      <c r="O519" s="148"/>
      <c r="P519" s="149"/>
    </row>
    <row r="520" spans="2:17" x14ac:dyDescent="0.4">
      <c r="C520" s="141" t="s">
        <v>97</v>
      </c>
      <c r="D520" s="142"/>
      <c r="E520" s="142"/>
      <c r="F520" s="142"/>
      <c r="G520" s="142"/>
      <c r="H520" s="142"/>
      <c r="I520" s="142"/>
      <c r="J520" s="142"/>
      <c r="K520" s="142"/>
      <c r="L520" s="142"/>
      <c r="M520" s="142"/>
      <c r="N520" s="142"/>
      <c r="O520" s="142"/>
      <c r="P520" s="143"/>
    </row>
    <row r="521" spans="2:17" x14ac:dyDescent="0.4">
      <c r="C521" s="141"/>
      <c r="D521" s="142"/>
      <c r="E521" s="142"/>
      <c r="F521" s="142"/>
      <c r="G521" s="142"/>
      <c r="H521" s="142"/>
      <c r="I521" s="142"/>
      <c r="J521" s="142"/>
      <c r="K521" s="142"/>
      <c r="L521" s="142"/>
      <c r="M521" s="142"/>
      <c r="N521" s="142"/>
      <c r="O521" s="142"/>
      <c r="P521" s="143"/>
    </row>
    <row r="522" spans="2:17" x14ac:dyDescent="0.4">
      <c r="C522" s="144"/>
      <c r="D522" s="145"/>
      <c r="E522" s="145"/>
      <c r="F522" s="145"/>
      <c r="G522" s="145"/>
      <c r="H522" s="145"/>
      <c r="I522" s="145"/>
      <c r="J522" s="145"/>
      <c r="K522" s="145"/>
      <c r="L522" s="145"/>
      <c r="M522" s="145"/>
      <c r="N522" s="145"/>
      <c r="O522" s="145"/>
      <c r="P522" s="146"/>
    </row>
    <row r="524" spans="2:17" x14ac:dyDescent="0.4">
      <c r="E524" s="105" t="s">
        <v>32</v>
      </c>
      <c r="F524" s="106"/>
      <c r="G524" s="106"/>
      <c r="H524" s="106"/>
      <c r="I524" s="106"/>
      <c r="J524" s="106"/>
      <c r="K524" s="106"/>
      <c r="L524" s="106"/>
      <c r="M524" s="106"/>
      <c r="N524" s="106"/>
      <c r="O524" s="107"/>
    </row>
    <row r="525" spans="2:17" x14ac:dyDescent="0.4">
      <c r="E525" s="105" t="s">
        <v>33</v>
      </c>
      <c r="F525" s="107"/>
      <c r="G525" s="105" t="s">
        <v>34</v>
      </c>
      <c r="H525" s="106"/>
      <c r="I525" s="36"/>
      <c r="J525" s="74" t="s">
        <v>35</v>
      </c>
      <c r="K525" s="75"/>
      <c r="L525" s="105" t="s">
        <v>36</v>
      </c>
      <c r="M525" s="106"/>
      <c r="N525" s="106"/>
      <c r="O525" s="107"/>
    </row>
    <row r="526" spans="2:17" x14ac:dyDescent="0.4">
      <c r="E526" s="159">
        <f>+SUM(Data!H42:H44)</f>
        <v>3</v>
      </c>
      <c r="F526" s="160"/>
      <c r="G526" s="159">
        <f>+Data!B42-Form!E526</f>
        <v>0</v>
      </c>
      <c r="H526" s="160"/>
      <c r="I526" s="159">
        <f>+E526*2</f>
        <v>6</v>
      </c>
      <c r="J526" s="165"/>
      <c r="K526" s="160"/>
      <c r="L526" s="159">
        <f>+SUM(Data!I42:I44)</f>
        <v>0</v>
      </c>
      <c r="M526" s="165"/>
      <c r="N526" s="165"/>
      <c r="O526" s="160"/>
    </row>
    <row r="527" spans="2:17" x14ac:dyDescent="0.4">
      <c r="E527" s="161"/>
      <c r="F527" s="162"/>
      <c r="G527" s="161"/>
      <c r="H527" s="162"/>
      <c r="I527" s="161"/>
      <c r="J527" s="166"/>
      <c r="K527" s="162"/>
      <c r="L527" s="161"/>
      <c r="M527" s="166"/>
      <c r="N527" s="166"/>
      <c r="O527" s="162"/>
    </row>
    <row r="528" spans="2:17" x14ac:dyDescent="0.4">
      <c r="E528" s="163"/>
      <c r="F528" s="164"/>
      <c r="G528" s="163"/>
      <c r="H528" s="164"/>
      <c r="I528" s="163"/>
      <c r="J528" s="167"/>
      <c r="K528" s="164"/>
      <c r="L528" s="163"/>
      <c r="M528" s="167"/>
      <c r="N528" s="167"/>
      <c r="O528" s="164"/>
    </row>
    <row r="530" spans="2:17" x14ac:dyDescent="0.4">
      <c r="B530" s="75" t="s">
        <v>37</v>
      </c>
      <c r="D530" s="168" t="s">
        <v>39</v>
      </c>
      <c r="E530" s="168"/>
      <c r="F530" s="168"/>
      <c r="G530" s="168"/>
      <c r="H530" s="168"/>
      <c r="I530" s="168"/>
      <c r="K530" s="169" t="s">
        <v>43</v>
      </c>
      <c r="L530" s="169"/>
      <c r="N530" s="105" t="s">
        <v>95</v>
      </c>
      <c r="O530" s="106"/>
      <c r="P530" s="106"/>
      <c r="Q530" s="107"/>
    </row>
    <row r="531" spans="2:17" x14ac:dyDescent="0.4">
      <c r="B531" s="112" t="s">
        <v>38</v>
      </c>
      <c r="D531" s="113" t="s">
        <v>124</v>
      </c>
      <c r="E531" s="114"/>
      <c r="F531" s="114"/>
      <c r="G531" s="114"/>
      <c r="H531" s="114"/>
      <c r="I531" s="115"/>
      <c r="K531" s="22"/>
      <c r="L531" s="30"/>
      <c r="N531" s="93"/>
      <c r="O531" s="94"/>
      <c r="P531" s="94"/>
      <c r="Q531" s="95"/>
    </row>
    <row r="532" spans="2:17" x14ac:dyDescent="0.4">
      <c r="B532" s="112"/>
      <c r="D532" s="116"/>
      <c r="E532" s="117"/>
      <c r="F532" s="117"/>
      <c r="G532" s="117"/>
      <c r="H532" s="117"/>
      <c r="I532" s="118"/>
      <c r="K532" s="24"/>
      <c r="L532" s="31"/>
      <c r="N532" s="96"/>
      <c r="O532" s="122"/>
      <c r="P532" s="122"/>
      <c r="Q532" s="98"/>
    </row>
    <row r="533" spans="2:17" x14ac:dyDescent="0.4">
      <c r="B533" s="112"/>
      <c r="D533" s="116"/>
      <c r="E533" s="117"/>
      <c r="F533" s="117"/>
      <c r="G533" s="117"/>
      <c r="H533" s="117"/>
      <c r="I533" s="118"/>
      <c r="K533" s="24"/>
      <c r="L533" s="31"/>
      <c r="N533" s="96"/>
      <c r="O533" s="122"/>
      <c r="P533" s="122"/>
      <c r="Q533" s="98"/>
    </row>
    <row r="534" spans="2:17" x14ac:dyDescent="0.4">
      <c r="B534" s="112"/>
      <c r="D534" s="116"/>
      <c r="E534" s="117"/>
      <c r="F534" s="117"/>
      <c r="G534" s="117"/>
      <c r="H534" s="117"/>
      <c r="I534" s="118"/>
      <c r="K534" s="24"/>
      <c r="L534" s="31"/>
      <c r="N534" s="96"/>
      <c r="O534" s="122"/>
      <c r="P534" s="122"/>
      <c r="Q534" s="98"/>
    </row>
    <row r="535" spans="2:17" x14ac:dyDescent="0.4">
      <c r="B535" s="112"/>
      <c r="D535" s="119"/>
      <c r="E535" s="120"/>
      <c r="F535" s="120"/>
      <c r="G535" s="120"/>
      <c r="H535" s="120"/>
      <c r="I535" s="121"/>
      <c r="K535" s="27"/>
      <c r="L535" s="32"/>
      <c r="N535" s="99"/>
      <c r="O535" s="100"/>
      <c r="P535" s="100"/>
      <c r="Q535" s="101"/>
    </row>
    <row r="536" spans="2:17" ht="5.25" customHeight="1" x14ac:dyDescent="0.4">
      <c r="B536" s="7"/>
      <c r="D536" s="58"/>
      <c r="E536" s="58"/>
      <c r="F536" s="58"/>
      <c r="G536" s="58"/>
      <c r="H536" s="58"/>
      <c r="I536" s="58"/>
      <c r="N536" s="73"/>
      <c r="O536" s="73"/>
      <c r="P536" s="73"/>
    </row>
    <row r="537" spans="2:17" x14ac:dyDescent="0.4">
      <c r="B537" s="112" t="s">
        <v>38</v>
      </c>
      <c r="D537" s="150" t="s">
        <v>125</v>
      </c>
      <c r="E537" s="151"/>
      <c r="F537" s="151"/>
      <c r="G537" s="151"/>
      <c r="H537" s="151"/>
      <c r="I537" s="152"/>
      <c r="K537" s="22"/>
      <c r="L537" s="30"/>
      <c r="N537" s="93"/>
      <c r="O537" s="94"/>
      <c r="P537" s="94"/>
      <c r="Q537" s="95"/>
    </row>
    <row r="538" spans="2:17" x14ac:dyDescent="0.4">
      <c r="B538" s="112"/>
      <c r="D538" s="153"/>
      <c r="E538" s="154"/>
      <c r="F538" s="154"/>
      <c r="G538" s="154"/>
      <c r="H538" s="154"/>
      <c r="I538" s="155"/>
      <c r="K538" s="24"/>
      <c r="L538" s="31"/>
      <c r="N538" s="96"/>
      <c r="O538" s="122"/>
      <c r="P538" s="122"/>
      <c r="Q538" s="98"/>
    </row>
    <row r="539" spans="2:17" x14ac:dyDescent="0.4">
      <c r="B539" s="112"/>
      <c r="D539" s="153"/>
      <c r="E539" s="154"/>
      <c r="F539" s="154"/>
      <c r="G539" s="154"/>
      <c r="H539" s="154"/>
      <c r="I539" s="155"/>
      <c r="K539" s="24"/>
      <c r="L539" s="31"/>
      <c r="N539" s="96"/>
      <c r="O539" s="122"/>
      <c r="P539" s="122"/>
      <c r="Q539" s="98"/>
    </row>
    <row r="540" spans="2:17" x14ac:dyDescent="0.4">
      <c r="B540" s="112"/>
      <c r="D540" s="156"/>
      <c r="E540" s="157"/>
      <c r="F540" s="157"/>
      <c r="G540" s="157"/>
      <c r="H540" s="157"/>
      <c r="I540" s="158"/>
      <c r="K540" s="27"/>
      <c r="L540" s="32"/>
      <c r="N540" s="99"/>
      <c r="O540" s="100"/>
      <c r="P540" s="100"/>
      <c r="Q540" s="101"/>
    </row>
    <row r="541" spans="2:17" ht="6.75" customHeight="1" x14ac:dyDescent="0.4">
      <c r="B541" s="7"/>
      <c r="D541" s="58"/>
      <c r="E541" s="58"/>
      <c r="F541" s="58"/>
      <c r="G541" s="58"/>
      <c r="H541" s="58"/>
      <c r="I541" s="58"/>
      <c r="N541" s="73"/>
      <c r="O541" s="73"/>
      <c r="P541" s="73"/>
    </row>
    <row r="542" spans="2:17" x14ac:dyDescent="0.4">
      <c r="B542" s="112" t="s">
        <v>38</v>
      </c>
      <c r="D542" s="150" t="s">
        <v>126</v>
      </c>
      <c r="E542" s="151"/>
      <c r="F542" s="151"/>
      <c r="G542" s="151"/>
      <c r="H542" s="151"/>
      <c r="I542" s="152"/>
      <c r="K542" s="22"/>
      <c r="L542" s="30"/>
      <c r="N542" s="93"/>
      <c r="O542" s="94"/>
      <c r="P542" s="94"/>
      <c r="Q542" s="95"/>
    </row>
    <row r="543" spans="2:17" x14ac:dyDescent="0.4">
      <c r="B543" s="112"/>
      <c r="D543" s="153"/>
      <c r="E543" s="154"/>
      <c r="F543" s="154"/>
      <c r="G543" s="154"/>
      <c r="H543" s="154"/>
      <c r="I543" s="155"/>
      <c r="K543" s="24"/>
      <c r="L543" s="31"/>
      <c r="N543" s="96"/>
      <c r="O543" s="122"/>
      <c r="P543" s="122"/>
      <c r="Q543" s="98"/>
    </row>
    <row r="544" spans="2:17" x14ac:dyDescent="0.4">
      <c r="B544" s="112"/>
      <c r="D544" s="153"/>
      <c r="E544" s="154"/>
      <c r="F544" s="154"/>
      <c r="G544" s="154"/>
      <c r="H544" s="154"/>
      <c r="I544" s="155"/>
      <c r="K544" s="24"/>
      <c r="L544" s="31"/>
      <c r="N544" s="96"/>
      <c r="O544" s="122"/>
      <c r="P544" s="122"/>
      <c r="Q544" s="98"/>
    </row>
    <row r="545" spans="1:18" x14ac:dyDescent="0.4">
      <c r="B545" s="112"/>
      <c r="D545" s="156"/>
      <c r="E545" s="157"/>
      <c r="F545" s="157"/>
      <c r="G545" s="157"/>
      <c r="H545" s="157"/>
      <c r="I545" s="158"/>
      <c r="K545" s="27"/>
      <c r="L545" s="32"/>
      <c r="N545" s="99"/>
      <c r="O545" s="100"/>
      <c r="P545" s="100"/>
      <c r="Q545" s="101"/>
    </row>
    <row r="547" spans="1:18" x14ac:dyDescent="0.4">
      <c r="A547" s="108"/>
      <c r="B547" s="109"/>
      <c r="C547" s="109"/>
      <c r="D547" s="109"/>
      <c r="E547" s="109"/>
      <c r="F547" s="109"/>
      <c r="G547" s="109"/>
      <c r="H547" s="109"/>
      <c r="I547" s="109"/>
      <c r="J547" s="109"/>
      <c r="K547" s="109"/>
      <c r="L547" s="109"/>
      <c r="M547" s="109"/>
      <c r="N547" s="109"/>
      <c r="O547" s="109"/>
      <c r="P547" s="109"/>
      <c r="Q547" s="109"/>
      <c r="R547" s="110"/>
    </row>
    <row r="549" spans="1:18" ht="14.9" customHeight="1" x14ac:dyDescent="0.4">
      <c r="B549" s="193" t="s">
        <v>127</v>
      </c>
      <c r="C549" s="194"/>
      <c r="D549" s="194"/>
      <c r="E549" s="194"/>
      <c r="F549" s="194"/>
      <c r="G549" s="194"/>
      <c r="H549" s="194"/>
      <c r="I549" s="195"/>
      <c r="J549" s="189" t="s">
        <v>81</v>
      </c>
      <c r="K549" s="190"/>
      <c r="L549" s="191"/>
      <c r="M549" s="192" t="s">
        <v>91</v>
      </c>
      <c r="N549" s="192"/>
      <c r="O549" s="192"/>
      <c r="P549" s="192"/>
      <c r="Q549" s="191"/>
    </row>
    <row r="550" spans="1:18" ht="14.9" customHeight="1" x14ac:dyDescent="0.4">
      <c r="B550" s="196"/>
      <c r="C550" s="197"/>
      <c r="D550" s="197"/>
      <c r="E550" s="197"/>
      <c r="F550" s="197"/>
      <c r="G550" s="197"/>
      <c r="H550" s="197"/>
      <c r="I550" s="103"/>
      <c r="J550" s="21"/>
      <c r="K550" s="123" t="s">
        <v>30</v>
      </c>
      <c r="L550" s="124"/>
      <c r="M550" s="22"/>
      <c r="N550" s="127" t="str">
        <f>"Bajo  ( "&amp;Data!L45&amp;" - "&amp;Data!M45&amp;" ) "</f>
        <v xml:space="preserve">Bajo  ( 0 - 0 ) </v>
      </c>
      <c r="O550" s="127"/>
      <c r="P550" s="128"/>
      <c r="Q550" s="23">
        <f>+IF(L560&lt;Data!N45,L560,"")</f>
        <v>0</v>
      </c>
    </row>
    <row r="551" spans="1:18" ht="14.9" customHeight="1" x14ac:dyDescent="0.4">
      <c r="B551" s="196"/>
      <c r="C551" s="197"/>
      <c r="D551" s="197"/>
      <c r="E551" s="197"/>
      <c r="F551" s="197"/>
      <c r="G551" s="197"/>
      <c r="H551" s="197"/>
      <c r="I551" s="103"/>
      <c r="J551" s="21"/>
      <c r="K551" s="123"/>
      <c r="L551" s="124"/>
      <c r="M551" s="24"/>
      <c r="N551" s="129" t="str">
        <f>"Medio  ( "&amp;Data!N45&amp;" - "&amp;Data!O45&amp;" ) "</f>
        <v xml:space="preserve">Medio  ( 1 - 1 ) </v>
      </c>
      <c r="O551" s="129"/>
      <c r="P551" s="130"/>
      <c r="Q551" s="25" t="str">
        <f>+IF(AND(L560&gt;Data!M45,L560&lt;Data!P45),L560,"")</f>
        <v/>
      </c>
    </row>
    <row r="552" spans="1:18" ht="14.9" customHeight="1" x14ac:dyDescent="0.4">
      <c r="B552" s="198"/>
      <c r="C552" s="199"/>
      <c r="D552" s="199"/>
      <c r="E552" s="199"/>
      <c r="F552" s="199"/>
      <c r="G552" s="199"/>
      <c r="H552" s="199"/>
      <c r="I552" s="200"/>
      <c r="J552" s="26"/>
      <c r="K552" s="125"/>
      <c r="L552" s="126"/>
      <c r="M552" s="27"/>
      <c r="N552" s="131" t="str">
        <f>"Alto  ( "&amp;Data!P45&amp;" - "&amp;Data!Q45&amp;" ) "</f>
        <v xml:space="preserve">Alto  ( 2 - 2 ) </v>
      </c>
      <c r="O552" s="131"/>
      <c r="P552" s="132"/>
      <c r="Q552" s="28" t="str">
        <f>+IF(L560&gt;Data!O45,L560,"")</f>
        <v/>
      </c>
    </row>
    <row r="554" spans="1:18" ht="14.5" customHeight="1" x14ac:dyDescent="0.4">
      <c r="C554" s="204" t="s">
        <v>92</v>
      </c>
      <c r="D554" s="205"/>
      <c r="E554" s="205"/>
      <c r="F554" s="205"/>
      <c r="G554" s="205"/>
      <c r="H554" s="205"/>
      <c r="I554" s="205"/>
      <c r="J554" s="205"/>
      <c r="K554" s="205"/>
      <c r="L554" s="205"/>
      <c r="M554" s="205"/>
      <c r="N554" s="205"/>
      <c r="O554" s="205"/>
      <c r="P554" s="206"/>
    </row>
    <row r="555" spans="1:18" x14ac:dyDescent="0.4">
      <c r="C555" s="201" t="s">
        <v>85</v>
      </c>
      <c r="D555" s="202"/>
      <c r="E555" s="202"/>
      <c r="F555" s="202"/>
      <c r="G555" s="202"/>
      <c r="H555" s="202"/>
      <c r="I555" s="202"/>
      <c r="J555" s="202"/>
      <c r="K555" s="202"/>
      <c r="L555" s="202"/>
      <c r="M555" s="202"/>
      <c r="N555" s="202"/>
      <c r="O555" s="202"/>
      <c r="P555" s="203"/>
    </row>
    <row r="556" spans="1:18" x14ac:dyDescent="0.4">
      <c r="C556" s="144"/>
      <c r="D556" s="145"/>
      <c r="E556" s="145"/>
      <c r="F556" s="145"/>
      <c r="G556" s="145"/>
      <c r="H556" s="145"/>
      <c r="I556" s="145"/>
      <c r="J556" s="145"/>
      <c r="K556" s="145"/>
      <c r="L556" s="145"/>
      <c r="M556" s="145"/>
      <c r="N556" s="145"/>
      <c r="O556" s="145"/>
      <c r="P556" s="146"/>
    </row>
    <row r="558" spans="1:18" x14ac:dyDescent="0.4">
      <c r="E558" s="189" t="s">
        <v>32</v>
      </c>
      <c r="F558" s="190"/>
      <c r="G558" s="190"/>
      <c r="H558" s="190"/>
      <c r="I558" s="190"/>
      <c r="J558" s="190"/>
      <c r="K558" s="190"/>
      <c r="L558" s="190"/>
      <c r="M558" s="190"/>
      <c r="N558" s="190"/>
      <c r="O558" s="191"/>
    </row>
    <row r="559" spans="1:18" x14ac:dyDescent="0.4">
      <c r="E559" s="189" t="s">
        <v>33</v>
      </c>
      <c r="F559" s="191"/>
      <c r="G559" s="189" t="s">
        <v>34</v>
      </c>
      <c r="H559" s="190"/>
      <c r="I559" s="33"/>
      <c r="J559" s="69" t="s">
        <v>35</v>
      </c>
      <c r="K559" s="70"/>
      <c r="L559" s="189" t="s">
        <v>36</v>
      </c>
      <c r="M559" s="190"/>
      <c r="N559" s="190"/>
      <c r="O559" s="191"/>
    </row>
    <row r="560" spans="1:18" x14ac:dyDescent="0.4">
      <c r="E560" s="159">
        <f>+SUM(Data!H45)</f>
        <v>1</v>
      </c>
      <c r="F560" s="160"/>
      <c r="G560" s="159">
        <f>+Data!B45-Form!E560</f>
        <v>0</v>
      </c>
      <c r="H560" s="160"/>
      <c r="I560" s="159">
        <f>+E560*2</f>
        <v>2</v>
      </c>
      <c r="J560" s="165"/>
      <c r="K560" s="160"/>
      <c r="L560" s="159">
        <f>+SUM(Data!I45)</f>
        <v>0</v>
      </c>
      <c r="M560" s="165"/>
      <c r="N560" s="165"/>
      <c r="O560" s="160"/>
    </row>
    <row r="561" spans="1:18" x14ac:dyDescent="0.4">
      <c r="E561" s="161"/>
      <c r="F561" s="162"/>
      <c r="G561" s="161"/>
      <c r="H561" s="162"/>
      <c r="I561" s="161"/>
      <c r="J561" s="166"/>
      <c r="K561" s="162"/>
      <c r="L561" s="161"/>
      <c r="M561" s="166"/>
      <c r="N561" s="166"/>
      <c r="O561" s="162"/>
    </row>
    <row r="562" spans="1:18" x14ac:dyDescent="0.4">
      <c r="E562" s="163"/>
      <c r="F562" s="164"/>
      <c r="G562" s="163"/>
      <c r="H562" s="164"/>
      <c r="I562" s="163"/>
      <c r="J562" s="167"/>
      <c r="K562" s="164"/>
      <c r="L562" s="163"/>
      <c r="M562" s="167"/>
      <c r="N562" s="167"/>
      <c r="O562" s="164"/>
    </row>
    <row r="564" spans="1:18" x14ac:dyDescent="0.4">
      <c r="B564" s="71" t="s">
        <v>37</v>
      </c>
      <c r="D564" s="207" t="s">
        <v>39</v>
      </c>
      <c r="E564" s="207"/>
      <c r="F564" s="207"/>
      <c r="G564" s="207"/>
      <c r="H564" s="207"/>
      <c r="I564" s="207"/>
      <c r="K564" s="208" t="s">
        <v>43</v>
      </c>
      <c r="L564" s="208"/>
      <c r="N564" s="189" t="s">
        <v>95</v>
      </c>
      <c r="O564" s="190"/>
      <c r="P564" s="190"/>
      <c r="Q564" s="191"/>
    </row>
    <row r="565" spans="1:18" x14ac:dyDescent="0.4">
      <c r="B565" s="112" t="s">
        <v>38</v>
      </c>
      <c r="D565" s="150" t="s">
        <v>128</v>
      </c>
      <c r="E565" s="151"/>
      <c r="F565" s="151"/>
      <c r="G565" s="151"/>
      <c r="H565" s="151"/>
      <c r="I565" s="152"/>
      <c r="K565" s="22"/>
      <c r="L565" s="30"/>
      <c r="N565" s="93"/>
      <c r="O565" s="94"/>
      <c r="P565" s="94"/>
      <c r="Q565" s="95"/>
    </row>
    <row r="566" spans="1:18" x14ac:dyDescent="0.4">
      <c r="B566" s="112"/>
      <c r="D566" s="153"/>
      <c r="E566" s="154"/>
      <c r="F566" s="154"/>
      <c r="G566" s="154"/>
      <c r="H566" s="154"/>
      <c r="I566" s="155"/>
      <c r="K566" s="24"/>
      <c r="L566" s="31"/>
      <c r="N566" s="96"/>
      <c r="O566" s="122"/>
      <c r="P566" s="122"/>
      <c r="Q566" s="98"/>
    </row>
    <row r="567" spans="1:18" x14ac:dyDescent="0.4">
      <c r="B567" s="112"/>
      <c r="D567" s="153"/>
      <c r="E567" s="154"/>
      <c r="F567" s="154"/>
      <c r="G567" s="154"/>
      <c r="H567" s="154"/>
      <c r="I567" s="155"/>
      <c r="K567" s="24"/>
      <c r="L567" s="31"/>
      <c r="N567" s="96"/>
      <c r="O567" s="122"/>
      <c r="P567" s="122"/>
      <c r="Q567" s="98"/>
    </row>
    <row r="568" spans="1:18" x14ac:dyDescent="0.4">
      <c r="B568" s="112"/>
      <c r="D568" s="153"/>
      <c r="E568" s="154"/>
      <c r="F568" s="154"/>
      <c r="G568" s="154"/>
      <c r="H568" s="154"/>
      <c r="I568" s="155"/>
      <c r="K568" s="24"/>
      <c r="L568" s="31"/>
      <c r="N568" s="96"/>
      <c r="O568" s="122"/>
      <c r="P568" s="122"/>
      <c r="Q568" s="98"/>
    </row>
    <row r="569" spans="1:18" x14ac:dyDescent="0.4">
      <c r="B569" s="112"/>
      <c r="D569" s="156"/>
      <c r="E569" s="157"/>
      <c r="F569" s="157"/>
      <c r="G569" s="157"/>
      <c r="H569" s="157"/>
      <c r="I569" s="158"/>
      <c r="K569" s="27"/>
      <c r="L569" s="32"/>
      <c r="N569" s="99"/>
      <c r="O569" s="100"/>
      <c r="P569" s="100"/>
      <c r="Q569" s="101"/>
    </row>
    <row r="570" spans="1:18" x14ac:dyDescent="0.4">
      <c r="B570" s="7"/>
      <c r="D570" s="58"/>
      <c r="E570" s="58"/>
      <c r="F570" s="58"/>
      <c r="G570" s="58"/>
      <c r="H570" s="58"/>
      <c r="I570" s="58"/>
      <c r="N570" s="73"/>
      <c r="O570" s="73"/>
      <c r="P570" s="73"/>
    </row>
    <row r="572" spans="1:18" x14ac:dyDescent="0.4">
      <c r="A572" s="108"/>
      <c r="B572" s="109"/>
      <c r="C572" s="109"/>
      <c r="D572" s="109"/>
      <c r="E572" s="109"/>
      <c r="F572" s="109"/>
      <c r="G572" s="109"/>
      <c r="H572" s="109"/>
      <c r="I572" s="109"/>
      <c r="J572" s="109"/>
      <c r="K572" s="109"/>
      <c r="L572" s="109"/>
      <c r="M572" s="109"/>
      <c r="N572" s="109"/>
      <c r="O572" s="109"/>
      <c r="P572" s="109"/>
      <c r="Q572" s="109"/>
      <c r="R572" s="110"/>
    </row>
    <row r="575" spans="1:18" x14ac:dyDescent="0.4">
      <c r="B575" s="6" t="s">
        <v>74</v>
      </c>
    </row>
    <row r="576" spans="1:18" ht="14.7" customHeight="1" x14ac:dyDescent="0.4">
      <c r="B576" s="370" t="s">
        <v>96</v>
      </c>
      <c r="C576" s="370"/>
      <c r="D576" s="370"/>
      <c r="E576" s="370"/>
      <c r="F576" s="370"/>
      <c r="G576" s="370"/>
      <c r="H576" s="370"/>
      <c r="I576" s="370"/>
      <c r="J576" s="370"/>
      <c r="K576" s="370"/>
      <c r="L576" s="370"/>
      <c r="M576" s="370"/>
      <c r="N576" s="370"/>
      <c r="O576" s="370"/>
      <c r="P576" s="370"/>
      <c r="Q576" s="370"/>
    </row>
    <row r="577" spans="2:17" ht="14.5" customHeight="1" x14ac:dyDescent="0.4">
      <c r="B577" s="370"/>
      <c r="C577" s="370"/>
      <c r="D577" s="370"/>
      <c r="E577" s="370"/>
      <c r="F577" s="370"/>
      <c r="G577" s="370"/>
      <c r="H577" s="370"/>
      <c r="I577" s="370"/>
      <c r="J577" s="370"/>
      <c r="K577" s="370"/>
      <c r="L577" s="370"/>
      <c r="M577" s="370"/>
      <c r="N577" s="370"/>
      <c r="O577" s="370"/>
      <c r="P577" s="370"/>
      <c r="Q577" s="370"/>
    </row>
    <row r="578" spans="2:17" x14ac:dyDescent="0.4">
      <c r="B578" s="369" t="s">
        <v>100</v>
      </c>
      <c r="C578" s="369"/>
      <c r="D578" s="369"/>
      <c r="E578" s="369"/>
      <c r="F578" s="369"/>
      <c r="G578" s="369"/>
      <c r="H578" s="369"/>
      <c r="I578" s="369"/>
      <c r="J578" s="369"/>
      <c r="K578" s="369"/>
      <c r="L578" s="369"/>
      <c r="M578" s="369"/>
      <c r="N578" s="369"/>
      <c r="O578" s="369"/>
      <c r="P578" s="369"/>
      <c r="Q578" s="369"/>
    </row>
    <row r="579" spans="2:17" x14ac:dyDescent="0.4">
      <c r="B579" s="369"/>
      <c r="C579" s="369"/>
      <c r="D579" s="369"/>
      <c r="E579" s="369"/>
      <c r="F579" s="369"/>
      <c r="G579" s="369"/>
      <c r="H579" s="369"/>
      <c r="I579" s="369"/>
      <c r="J579" s="369"/>
      <c r="K579" s="369"/>
      <c r="L579" s="369"/>
      <c r="M579" s="369"/>
      <c r="N579" s="369"/>
      <c r="O579" s="369"/>
      <c r="P579" s="369"/>
      <c r="Q579" s="369"/>
    </row>
    <row r="580" spans="2:17" x14ac:dyDescent="0.4">
      <c r="B580" s="54"/>
      <c r="C580" s="54"/>
      <c r="D580" s="54"/>
      <c r="E580" s="54"/>
      <c r="F580" s="54"/>
      <c r="G580" s="54"/>
      <c r="H580" s="54"/>
      <c r="I580" s="54"/>
      <c r="J580" s="54"/>
      <c r="K580" s="54"/>
      <c r="L580" s="54"/>
      <c r="M580" s="54"/>
      <c r="N580" s="54"/>
      <c r="O580" s="54"/>
      <c r="P580" s="54"/>
      <c r="Q580" s="54"/>
    </row>
    <row r="601" spans="2:18" x14ac:dyDescent="0.4">
      <c r="B601" s="55"/>
      <c r="C601" s="55"/>
      <c r="D601" s="55"/>
      <c r="E601" s="55"/>
      <c r="F601" s="55"/>
      <c r="G601" s="55"/>
      <c r="H601" s="55"/>
      <c r="I601" s="55"/>
      <c r="J601" s="55"/>
      <c r="K601" s="55"/>
      <c r="L601" s="55"/>
      <c r="M601" s="55"/>
      <c r="N601" s="55"/>
      <c r="O601" s="55"/>
      <c r="P601" s="55"/>
      <c r="Q601" s="55"/>
      <c r="R601" s="55"/>
    </row>
  </sheetData>
  <sheetProtection algorithmName="SHA-512" hashValue="IFB2STHc/9QwILqhtaOB84D6/i29W2nPxNExZdx3BRlqulRNk4c06aOX2CgWZ+lXhDYOydtt6v443LCFDby/1Q==" saltValue="ACq09AHAVJelwUYmM6Pi+g==" spinCount="100000" sheet="1" objects="1" scenarios="1" selectLockedCells="1"/>
  <mergeCells count="440">
    <mergeCell ref="C449:P451"/>
    <mergeCell ref="E453:O453"/>
    <mergeCell ref="E454:F454"/>
    <mergeCell ref="G454:H454"/>
    <mergeCell ref="L454:O454"/>
    <mergeCell ref="E455:F457"/>
    <mergeCell ref="G455:H457"/>
    <mergeCell ref="I455:K457"/>
    <mergeCell ref="L455:O457"/>
    <mergeCell ref="B473:B476"/>
    <mergeCell ref="D473:I476"/>
    <mergeCell ref="N473:Q476"/>
    <mergeCell ref="D459:I459"/>
    <mergeCell ref="K459:L459"/>
    <mergeCell ref="N459:Q459"/>
    <mergeCell ref="B460:B464"/>
    <mergeCell ref="D460:I464"/>
    <mergeCell ref="N460:Q464"/>
    <mergeCell ref="B466:B471"/>
    <mergeCell ref="D466:I471"/>
    <mergeCell ref="N466:Q471"/>
    <mergeCell ref="K444:L446"/>
    <mergeCell ref="N444:P444"/>
    <mergeCell ref="N445:P445"/>
    <mergeCell ref="N446:P446"/>
    <mergeCell ref="C448:P448"/>
    <mergeCell ref="E113:F113"/>
    <mergeCell ref="G113:H113"/>
    <mergeCell ref="D118:I118"/>
    <mergeCell ref="I155:K157"/>
    <mergeCell ref="G189:H189"/>
    <mergeCell ref="L189:O189"/>
    <mergeCell ref="C183:P186"/>
    <mergeCell ref="J136:L136"/>
    <mergeCell ref="K137:L139"/>
    <mergeCell ref="N137:P137"/>
    <mergeCell ref="N138:P138"/>
    <mergeCell ref="N139:P139"/>
    <mergeCell ref="M136:Q136"/>
    <mergeCell ref="B136:I139"/>
    <mergeCell ref="B165:B168"/>
    <mergeCell ref="D165:I168"/>
    <mergeCell ref="N165:Q168"/>
    <mergeCell ref="N160:Q163"/>
    <mergeCell ref="L155:O157"/>
    <mergeCell ref="J443:L443"/>
    <mergeCell ref="M443:Q443"/>
    <mergeCell ref="N118:Q118"/>
    <mergeCell ref="N119:Q122"/>
    <mergeCell ref="N124:Q127"/>
    <mergeCell ref="A134:R134"/>
    <mergeCell ref="C141:P141"/>
    <mergeCell ref="B129:B132"/>
    <mergeCell ref="D119:I122"/>
    <mergeCell ref="D124:I127"/>
    <mergeCell ref="D129:I132"/>
    <mergeCell ref="B119:B122"/>
    <mergeCell ref="B124:B127"/>
    <mergeCell ref="N129:Q132"/>
    <mergeCell ref="B200:B203"/>
    <mergeCell ref="D200:I203"/>
    <mergeCell ref="N200:Q203"/>
    <mergeCell ref="B177:I180"/>
    <mergeCell ref="B170:B173"/>
    <mergeCell ref="A441:R441"/>
    <mergeCell ref="B443:I446"/>
    <mergeCell ref="K159:L159"/>
    <mergeCell ref="N159:Q159"/>
    <mergeCell ref="B160:B163"/>
    <mergeCell ref="D160:I163"/>
    <mergeCell ref="N103:P103"/>
    <mergeCell ref="J101:L101"/>
    <mergeCell ref="B101:I104"/>
    <mergeCell ref="G190:H192"/>
    <mergeCell ref="I190:K192"/>
    <mergeCell ref="L190:O192"/>
    <mergeCell ref="E188:O188"/>
    <mergeCell ref="E189:F189"/>
    <mergeCell ref="D170:I173"/>
    <mergeCell ref="N170:Q173"/>
    <mergeCell ref="G7:P7"/>
    <mergeCell ref="M13:P13"/>
    <mergeCell ref="N15:O16"/>
    <mergeCell ref="N17:O18"/>
    <mergeCell ref="N19:O20"/>
    <mergeCell ref="D13:F13"/>
    <mergeCell ref="D15:F20"/>
    <mergeCell ref="D7:F7"/>
    <mergeCell ref="B578:Q579"/>
    <mergeCell ref="B576:Q577"/>
    <mergeCell ref="C142:P145"/>
    <mergeCell ref="C146:P151"/>
    <mergeCell ref="C385:P387"/>
    <mergeCell ref="C388:P392"/>
    <mergeCell ref="N104:P104"/>
    <mergeCell ref="J39:P40"/>
    <mergeCell ref="E112:O112"/>
    <mergeCell ref="I114:K116"/>
    <mergeCell ref="E114:F116"/>
    <mergeCell ref="G114:H116"/>
    <mergeCell ref="L113:O113"/>
    <mergeCell ref="L114:O116"/>
    <mergeCell ref="K118:L118"/>
    <mergeCell ref="D159:I159"/>
    <mergeCell ref="E2:P2"/>
    <mergeCell ref="E3:P3"/>
    <mergeCell ref="H4:L5"/>
    <mergeCell ref="E153:O153"/>
    <mergeCell ref="E154:F154"/>
    <mergeCell ref="G154:H154"/>
    <mergeCell ref="L154:O154"/>
    <mergeCell ref="E155:F157"/>
    <mergeCell ref="G155:H157"/>
    <mergeCell ref="D21:F21"/>
    <mergeCell ref="D14:F14"/>
    <mergeCell ref="G9:P9"/>
    <mergeCell ref="E10:G10"/>
    <mergeCell ref="K10:P10"/>
    <mergeCell ref="D9:F9"/>
    <mergeCell ref="G15:L21"/>
    <mergeCell ref="C107:P110"/>
    <mergeCell ref="C106:P106"/>
    <mergeCell ref="D68:P68"/>
    <mergeCell ref="D69:P73"/>
    <mergeCell ref="D79:P83"/>
    <mergeCell ref="D84:P86"/>
    <mergeCell ref="D89:P92"/>
    <mergeCell ref="D94:P94"/>
    <mergeCell ref="D194:I194"/>
    <mergeCell ref="K194:L194"/>
    <mergeCell ref="N194:Q194"/>
    <mergeCell ref="K200:L203"/>
    <mergeCell ref="K195:L198"/>
    <mergeCell ref="C182:P182"/>
    <mergeCell ref="A175:R175"/>
    <mergeCell ref="J177:L177"/>
    <mergeCell ref="M177:Q177"/>
    <mergeCell ref="K178:L180"/>
    <mergeCell ref="N178:P178"/>
    <mergeCell ref="N179:P179"/>
    <mergeCell ref="N180:P180"/>
    <mergeCell ref="B195:B198"/>
    <mergeCell ref="D195:I198"/>
    <mergeCell ref="N195:Q198"/>
    <mergeCell ref="E190:F192"/>
    <mergeCell ref="B215:B218"/>
    <mergeCell ref="D215:I218"/>
    <mergeCell ref="N215:Q218"/>
    <mergeCell ref="B220:B223"/>
    <mergeCell ref="D220:I223"/>
    <mergeCell ref="N220:Q223"/>
    <mergeCell ref="B205:B208"/>
    <mergeCell ref="D205:I208"/>
    <mergeCell ref="N205:Q208"/>
    <mergeCell ref="B210:B213"/>
    <mergeCell ref="D210:I213"/>
    <mergeCell ref="N210:Q213"/>
    <mergeCell ref="K220:L223"/>
    <mergeCell ref="K215:L218"/>
    <mergeCell ref="K210:L213"/>
    <mergeCell ref="K205:L208"/>
    <mergeCell ref="C243:P245"/>
    <mergeCell ref="C238:P240"/>
    <mergeCell ref="C237:P237"/>
    <mergeCell ref="B225:B228"/>
    <mergeCell ref="D225:I228"/>
    <mergeCell ref="N225:Q228"/>
    <mergeCell ref="K225:L228"/>
    <mergeCell ref="A230:R230"/>
    <mergeCell ref="J232:L232"/>
    <mergeCell ref="M232:Q232"/>
    <mergeCell ref="K233:L235"/>
    <mergeCell ref="N233:P233"/>
    <mergeCell ref="N234:P234"/>
    <mergeCell ref="N235:P235"/>
    <mergeCell ref="B232:I235"/>
    <mergeCell ref="C242:P242"/>
    <mergeCell ref="E249:F251"/>
    <mergeCell ref="G249:H251"/>
    <mergeCell ref="I249:K251"/>
    <mergeCell ref="L249:O251"/>
    <mergeCell ref="D253:I253"/>
    <mergeCell ref="K253:L253"/>
    <mergeCell ref="N253:Q253"/>
    <mergeCell ref="E247:O247"/>
    <mergeCell ref="E248:F248"/>
    <mergeCell ref="G248:H248"/>
    <mergeCell ref="L248:O248"/>
    <mergeCell ref="B264:B267"/>
    <mergeCell ref="D264:I267"/>
    <mergeCell ref="N264:Q267"/>
    <mergeCell ref="B276:I279"/>
    <mergeCell ref="B254:B257"/>
    <mergeCell ref="D254:I257"/>
    <mergeCell ref="N254:Q257"/>
    <mergeCell ref="B259:B262"/>
    <mergeCell ref="D259:I262"/>
    <mergeCell ref="N259:Q262"/>
    <mergeCell ref="D269:I272"/>
    <mergeCell ref="N269:Q272"/>
    <mergeCell ref="B269:B272"/>
    <mergeCell ref="C286:P286"/>
    <mergeCell ref="C287:P289"/>
    <mergeCell ref="C282:P284"/>
    <mergeCell ref="C281:P281"/>
    <mergeCell ref="A274:R274"/>
    <mergeCell ref="J276:L276"/>
    <mergeCell ref="M276:Q276"/>
    <mergeCell ref="K277:L279"/>
    <mergeCell ref="N277:P277"/>
    <mergeCell ref="N278:P278"/>
    <mergeCell ref="N279:P279"/>
    <mergeCell ref="E293:F295"/>
    <mergeCell ref="G293:H295"/>
    <mergeCell ref="I293:K295"/>
    <mergeCell ref="L293:O295"/>
    <mergeCell ref="D297:I297"/>
    <mergeCell ref="K297:L297"/>
    <mergeCell ref="N297:Q297"/>
    <mergeCell ref="E291:O291"/>
    <mergeCell ref="E292:F292"/>
    <mergeCell ref="G292:H292"/>
    <mergeCell ref="L292:O292"/>
    <mergeCell ref="B310:B313"/>
    <mergeCell ref="D310:I313"/>
    <mergeCell ref="N310:Q313"/>
    <mergeCell ref="B315:B318"/>
    <mergeCell ref="D315:I318"/>
    <mergeCell ref="N315:Q318"/>
    <mergeCell ref="B298:B301"/>
    <mergeCell ref="D298:I301"/>
    <mergeCell ref="N298:Q301"/>
    <mergeCell ref="D303:I308"/>
    <mergeCell ref="N303:Q308"/>
    <mergeCell ref="B303:B308"/>
    <mergeCell ref="E338:O338"/>
    <mergeCell ref="E339:F339"/>
    <mergeCell ref="G339:H339"/>
    <mergeCell ref="L339:O339"/>
    <mergeCell ref="A321:R321"/>
    <mergeCell ref="J323:L323"/>
    <mergeCell ref="M323:Q323"/>
    <mergeCell ref="K324:L326"/>
    <mergeCell ref="N324:P324"/>
    <mergeCell ref="N325:P325"/>
    <mergeCell ref="N326:P326"/>
    <mergeCell ref="C334:P336"/>
    <mergeCell ref="B323:I326"/>
    <mergeCell ref="C333:P333"/>
    <mergeCell ref="C329:P331"/>
    <mergeCell ref="C328:P328"/>
    <mergeCell ref="B345:B348"/>
    <mergeCell ref="D345:I348"/>
    <mergeCell ref="N345:Q348"/>
    <mergeCell ref="E340:F342"/>
    <mergeCell ref="G340:H342"/>
    <mergeCell ref="I340:K342"/>
    <mergeCell ref="L340:O342"/>
    <mergeCell ref="D344:I344"/>
    <mergeCell ref="K344:L344"/>
    <mergeCell ref="N344:Q344"/>
    <mergeCell ref="B350:B353"/>
    <mergeCell ref="D350:I353"/>
    <mergeCell ref="N350:Q353"/>
    <mergeCell ref="B367:B370"/>
    <mergeCell ref="D367:I370"/>
    <mergeCell ref="N367:Q370"/>
    <mergeCell ref="B372:B375"/>
    <mergeCell ref="D372:I375"/>
    <mergeCell ref="N372:Q375"/>
    <mergeCell ref="B355:B358"/>
    <mergeCell ref="D355:I358"/>
    <mergeCell ref="N355:Q358"/>
    <mergeCell ref="B360:B365"/>
    <mergeCell ref="D360:I365"/>
    <mergeCell ref="N360:Q365"/>
    <mergeCell ref="C384:P384"/>
    <mergeCell ref="A377:R377"/>
    <mergeCell ref="J379:L379"/>
    <mergeCell ref="M379:Q379"/>
    <mergeCell ref="K380:L382"/>
    <mergeCell ref="N380:P380"/>
    <mergeCell ref="N381:P381"/>
    <mergeCell ref="N382:P382"/>
    <mergeCell ref="B379:I380"/>
    <mergeCell ref="B381:I382"/>
    <mergeCell ref="E396:F398"/>
    <mergeCell ref="G396:H398"/>
    <mergeCell ref="I396:K398"/>
    <mergeCell ref="L396:O398"/>
    <mergeCell ref="D400:I400"/>
    <mergeCell ref="K400:L400"/>
    <mergeCell ref="N400:Q400"/>
    <mergeCell ref="E394:O394"/>
    <mergeCell ref="E395:F395"/>
    <mergeCell ref="G395:H395"/>
    <mergeCell ref="L395:O395"/>
    <mergeCell ref="B411:B414"/>
    <mergeCell ref="D411:I414"/>
    <mergeCell ref="N411:Q414"/>
    <mergeCell ref="B416:B419"/>
    <mergeCell ref="D416:I419"/>
    <mergeCell ref="N416:Q419"/>
    <mergeCell ref="B401:B404"/>
    <mergeCell ref="D401:I404"/>
    <mergeCell ref="N401:Q404"/>
    <mergeCell ref="B406:B409"/>
    <mergeCell ref="D406:I409"/>
    <mergeCell ref="N406:Q409"/>
    <mergeCell ref="B431:B434"/>
    <mergeCell ref="D431:I434"/>
    <mergeCell ref="N431:Q434"/>
    <mergeCell ref="B436:B439"/>
    <mergeCell ref="D436:I439"/>
    <mergeCell ref="N436:Q439"/>
    <mergeCell ref="B421:B424"/>
    <mergeCell ref="D421:I424"/>
    <mergeCell ref="N421:Q424"/>
    <mergeCell ref="B426:B429"/>
    <mergeCell ref="D426:I429"/>
    <mergeCell ref="N426:Q429"/>
    <mergeCell ref="E495:O495"/>
    <mergeCell ref="E496:F496"/>
    <mergeCell ref="G496:H496"/>
    <mergeCell ref="L496:O496"/>
    <mergeCell ref="C491:P493"/>
    <mergeCell ref="A478:R478"/>
    <mergeCell ref="J480:L480"/>
    <mergeCell ref="M480:Q480"/>
    <mergeCell ref="K481:L483"/>
    <mergeCell ref="N481:P481"/>
    <mergeCell ref="N482:P482"/>
    <mergeCell ref="N483:P483"/>
    <mergeCell ref="B480:I483"/>
    <mergeCell ref="C490:P490"/>
    <mergeCell ref="C486:P488"/>
    <mergeCell ref="C485:P485"/>
    <mergeCell ref="B502:B505"/>
    <mergeCell ref="D502:I505"/>
    <mergeCell ref="N502:Q505"/>
    <mergeCell ref="B507:B510"/>
    <mergeCell ref="D507:I510"/>
    <mergeCell ref="N507:Q510"/>
    <mergeCell ref="E497:F499"/>
    <mergeCell ref="G497:H499"/>
    <mergeCell ref="I497:K499"/>
    <mergeCell ref="L497:O499"/>
    <mergeCell ref="D501:I501"/>
    <mergeCell ref="K501:L501"/>
    <mergeCell ref="N501:Q501"/>
    <mergeCell ref="B565:B569"/>
    <mergeCell ref="D565:I569"/>
    <mergeCell ref="N565:Q569"/>
    <mergeCell ref="A572:R572"/>
    <mergeCell ref="E560:F562"/>
    <mergeCell ref="G560:H562"/>
    <mergeCell ref="I560:K562"/>
    <mergeCell ref="L560:O562"/>
    <mergeCell ref="D564:I564"/>
    <mergeCell ref="K564:L564"/>
    <mergeCell ref="N564:Q564"/>
    <mergeCell ref="E558:O558"/>
    <mergeCell ref="E559:F559"/>
    <mergeCell ref="G559:H559"/>
    <mergeCell ref="L559:O559"/>
    <mergeCell ref="B542:B545"/>
    <mergeCell ref="D542:I545"/>
    <mergeCell ref="N542:Q545"/>
    <mergeCell ref="A547:R547"/>
    <mergeCell ref="J549:L549"/>
    <mergeCell ref="M549:Q549"/>
    <mergeCell ref="K550:L552"/>
    <mergeCell ref="N550:P550"/>
    <mergeCell ref="N551:P551"/>
    <mergeCell ref="N552:P552"/>
    <mergeCell ref="B549:I552"/>
    <mergeCell ref="C555:P556"/>
    <mergeCell ref="C554:P554"/>
    <mergeCell ref="D95:P97"/>
    <mergeCell ref="N102:P102"/>
    <mergeCell ref="D23:P23"/>
    <mergeCell ref="N24:P24"/>
    <mergeCell ref="N25:P26"/>
    <mergeCell ref="M101:Q101"/>
    <mergeCell ref="D25:F26"/>
    <mergeCell ref="G25:I26"/>
    <mergeCell ref="D24:F24"/>
    <mergeCell ref="D98:P98"/>
    <mergeCell ref="G24:I24"/>
    <mergeCell ref="J24:M24"/>
    <mergeCell ref="J25:M26"/>
    <mergeCell ref="J38:P38"/>
    <mergeCell ref="A99:R99"/>
    <mergeCell ref="D88:P88"/>
    <mergeCell ref="K102:L104"/>
    <mergeCell ref="D74:P78"/>
    <mergeCell ref="D34:M36"/>
    <mergeCell ref="D38:I38"/>
    <mergeCell ref="D39:I40"/>
    <mergeCell ref="D42:P42"/>
    <mergeCell ref="D44:P64"/>
    <mergeCell ref="D43:P43"/>
    <mergeCell ref="B537:B540"/>
    <mergeCell ref="D537:I540"/>
    <mergeCell ref="N537:Q540"/>
    <mergeCell ref="E526:F528"/>
    <mergeCell ref="G526:H528"/>
    <mergeCell ref="I526:K528"/>
    <mergeCell ref="L526:O528"/>
    <mergeCell ref="D530:I530"/>
    <mergeCell ref="K530:L530"/>
    <mergeCell ref="N530:Q530"/>
    <mergeCell ref="E524:O524"/>
    <mergeCell ref="E525:F525"/>
    <mergeCell ref="G525:H525"/>
    <mergeCell ref="L525:O525"/>
    <mergeCell ref="A512:R512"/>
    <mergeCell ref="J514:L514"/>
    <mergeCell ref="M514:Q514"/>
    <mergeCell ref="B531:B535"/>
    <mergeCell ref="D531:I535"/>
    <mergeCell ref="N531:Q535"/>
    <mergeCell ref="K515:L517"/>
    <mergeCell ref="N515:P515"/>
    <mergeCell ref="N516:P516"/>
    <mergeCell ref="N517:P517"/>
    <mergeCell ref="B514:I517"/>
    <mergeCell ref="C520:P522"/>
    <mergeCell ref="C519:P519"/>
    <mergeCell ref="D65:P65"/>
    <mergeCell ref="G8:P8"/>
    <mergeCell ref="G13:L13"/>
    <mergeCell ref="D28:P28"/>
    <mergeCell ref="D29:P31"/>
    <mergeCell ref="D33:L33"/>
    <mergeCell ref="N33:P33"/>
    <mergeCell ref="N34:P36"/>
    <mergeCell ref="P15:P16"/>
    <mergeCell ref="P17:P18"/>
    <mergeCell ref="P19:P20"/>
  </mergeCells>
  <printOptions horizontalCentered="1"/>
  <pageMargins left="0.25" right="0.25" top="0.75" bottom="0.75" header="0.3" footer="0.3"/>
  <pageSetup paperSize="120" orientation="landscape" horizontalDpi="1200" verticalDpi="1200" r:id="rId1"/>
  <rowBreaks count="18" manualBreakCount="18">
    <brk id="32" max="16383" man="1"/>
    <brk id="67" max="16383" man="1"/>
    <brk id="98" max="16383" man="1"/>
    <brk id="133" max="16383" man="1"/>
    <brk id="168" max="16383" man="1"/>
    <brk id="174" max="16383" man="1"/>
    <brk id="208" max="16383" man="1"/>
    <brk id="229" max="16383" man="1"/>
    <brk id="262" max="16383" man="1"/>
    <brk id="273" max="16383" man="1"/>
    <brk id="320" max="16383" man="1"/>
    <brk id="353" max="16383" man="1"/>
    <brk id="376" max="16383" man="1"/>
    <brk id="409" max="16383" man="1"/>
    <brk id="440" max="16383" man="1"/>
    <brk id="511" max="16383" man="1"/>
    <brk id="546" max="16383" man="1"/>
    <brk id="5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10</xdr:col>
                    <xdr:colOff>0</xdr:colOff>
                    <xdr:row>118</xdr:row>
                    <xdr:rowOff>10886</xdr:rowOff>
                  </from>
                  <to>
                    <xdr:col>12</xdr:col>
                    <xdr:colOff>0</xdr:colOff>
                    <xdr:row>122</xdr:row>
                    <xdr:rowOff>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10</xdr:col>
                    <xdr:colOff>304800</xdr:colOff>
                    <xdr:row>118</xdr:row>
                    <xdr:rowOff>70757</xdr:rowOff>
                  </from>
                  <to>
                    <xdr:col>11</xdr:col>
                    <xdr:colOff>21771</xdr:colOff>
                    <xdr:row>119</xdr:row>
                    <xdr:rowOff>108857</xdr:rowOff>
                  </to>
                </anchor>
              </controlPr>
            </control>
          </mc:Choice>
        </mc:AlternateContent>
        <mc:AlternateContent xmlns:mc="http://schemas.openxmlformats.org/markup-compatibility/2006">
          <mc:Choice Requires="x14">
            <control shapeId="1029" r:id="rId6" name="Option Button 5">
              <controlPr defaultSize="0" autoFill="0" autoLine="0" autoPict="0">
                <anchor moveWithCells="1">
                  <from>
                    <xdr:col>10</xdr:col>
                    <xdr:colOff>304800</xdr:colOff>
                    <xdr:row>119</xdr:row>
                    <xdr:rowOff>87086</xdr:rowOff>
                  </from>
                  <to>
                    <xdr:col>11</xdr:col>
                    <xdr:colOff>125186</xdr:colOff>
                    <xdr:row>120</xdr:row>
                    <xdr:rowOff>125186</xdr:rowOff>
                  </to>
                </anchor>
              </controlPr>
            </control>
          </mc:Choice>
        </mc:AlternateContent>
        <mc:AlternateContent xmlns:mc="http://schemas.openxmlformats.org/markup-compatibility/2006">
          <mc:Choice Requires="x14">
            <control shapeId="1030" r:id="rId7" name="Option Button 6">
              <controlPr defaultSize="0" autoFill="0" autoLine="0" autoPict="0">
                <anchor moveWithCells="1">
                  <from>
                    <xdr:col>10</xdr:col>
                    <xdr:colOff>304800</xdr:colOff>
                    <xdr:row>120</xdr:row>
                    <xdr:rowOff>108857</xdr:rowOff>
                  </from>
                  <to>
                    <xdr:col>11</xdr:col>
                    <xdr:colOff>419100</xdr:colOff>
                    <xdr:row>121</xdr:row>
                    <xdr:rowOff>125186</xdr:rowOff>
                  </to>
                </anchor>
              </controlPr>
            </control>
          </mc:Choice>
        </mc:AlternateContent>
        <mc:AlternateContent xmlns:mc="http://schemas.openxmlformats.org/markup-compatibility/2006">
          <mc:Choice Requires="x14">
            <control shapeId="1031" r:id="rId8" name="Group Box 7">
              <controlPr defaultSize="0" autoFill="0" autoPict="0">
                <anchor moveWithCells="1">
                  <from>
                    <xdr:col>10</xdr:col>
                    <xdr:colOff>0</xdr:colOff>
                    <xdr:row>123</xdr:row>
                    <xdr:rowOff>10886</xdr:rowOff>
                  </from>
                  <to>
                    <xdr:col>12</xdr:col>
                    <xdr:colOff>0</xdr:colOff>
                    <xdr:row>127</xdr:row>
                    <xdr:rowOff>0</xdr:rowOff>
                  </to>
                </anchor>
              </controlPr>
            </control>
          </mc:Choice>
        </mc:AlternateContent>
        <mc:AlternateContent xmlns:mc="http://schemas.openxmlformats.org/markup-compatibility/2006">
          <mc:Choice Requires="x14">
            <control shapeId="1032" r:id="rId9" name="Option Button 8">
              <controlPr defaultSize="0" autoFill="0" autoLine="0" autoPict="0">
                <anchor moveWithCells="1">
                  <from>
                    <xdr:col>10</xdr:col>
                    <xdr:colOff>304800</xdr:colOff>
                    <xdr:row>123</xdr:row>
                    <xdr:rowOff>70757</xdr:rowOff>
                  </from>
                  <to>
                    <xdr:col>11</xdr:col>
                    <xdr:colOff>21771</xdr:colOff>
                    <xdr:row>124</xdr:row>
                    <xdr:rowOff>108857</xdr:rowOff>
                  </to>
                </anchor>
              </controlPr>
            </control>
          </mc:Choice>
        </mc:AlternateContent>
        <mc:AlternateContent xmlns:mc="http://schemas.openxmlformats.org/markup-compatibility/2006">
          <mc:Choice Requires="x14">
            <control shapeId="1033" r:id="rId10" name="Option Button 9">
              <controlPr defaultSize="0" autoFill="0" autoLine="0" autoPict="0">
                <anchor moveWithCells="1">
                  <from>
                    <xdr:col>10</xdr:col>
                    <xdr:colOff>304800</xdr:colOff>
                    <xdr:row>124</xdr:row>
                    <xdr:rowOff>87086</xdr:rowOff>
                  </from>
                  <to>
                    <xdr:col>11</xdr:col>
                    <xdr:colOff>125186</xdr:colOff>
                    <xdr:row>125</xdr:row>
                    <xdr:rowOff>125186</xdr:rowOff>
                  </to>
                </anchor>
              </controlPr>
            </control>
          </mc:Choice>
        </mc:AlternateContent>
        <mc:AlternateContent xmlns:mc="http://schemas.openxmlformats.org/markup-compatibility/2006">
          <mc:Choice Requires="x14">
            <control shapeId="1034" r:id="rId11" name="Option Button 10">
              <controlPr defaultSize="0" autoFill="0" autoLine="0" autoPict="0">
                <anchor moveWithCells="1">
                  <from>
                    <xdr:col>10</xdr:col>
                    <xdr:colOff>304800</xdr:colOff>
                    <xdr:row>125</xdr:row>
                    <xdr:rowOff>108857</xdr:rowOff>
                  </from>
                  <to>
                    <xdr:col>11</xdr:col>
                    <xdr:colOff>419100</xdr:colOff>
                    <xdr:row>126</xdr:row>
                    <xdr:rowOff>125186</xdr:rowOff>
                  </to>
                </anchor>
              </controlPr>
            </control>
          </mc:Choice>
        </mc:AlternateContent>
        <mc:AlternateContent xmlns:mc="http://schemas.openxmlformats.org/markup-compatibility/2006">
          <mc:Choice Requires="x14">
            <control shapeId="1035" r:id="rId12" name="Group Box 11">
              <controlPr defaultSize="0" autoFill="0" autoPict="0">
                <anchor moveWithCells="1">
                  <from>
                    <xdr:col>10</xdr:col>
                    <xdr:colOff>0</xdr:colOff>
                    <xdr:row>128</xdr:row>
                    <xdr:rowOff>10886</xdr:rowOff>
                  </from>
                  <to>
                    <xdr:col>12</xdr:col>
                    <xdr:colOff>0</xdr:colOff>
                    <xdr:row>132</xdr:row>
                    <xdr:rowOff>0</xdr:rowOff>
                  </to>
                </anchor>
              </controlPr>
            </control>
          </mc:Choice>
        </mc:AlternateContent>
        <mc:AlternateContent xmlns:mc="http://schemas.openxmlformats.org/markup-compatibility/2006">
          <mc:Choice Requires="x14">
            <control shapeId="1036" r:id="rId13" name="Option Button 12">
              <controlPr defaultSize="0" autoFill="0" autoLine="0" autoPict="0">
                <anchor moveWithCells="1">
                  <from>
                    <xdr:col>10</xdr:col>
                    <xdr:colOff>304800</xdr:colOff>
                    <xdr:row>128</xdr:row>
                    <xdr:rowOff>70757</xdr:rowOff>
                  </from>
                  <to>
                    <xdr:col>11</xdr:col>
                    <xdr:colOff>21771</xdr:colOff>
                    <xdr:row>129</xdr:row>
                    <xdr:rowOff>108857</xdr:rowOff>
                  </to>
                </anchor>
              </controlPr>
            </control>
          </mc:Choice>
        </mc:AlternateContent>
        <mc:AlternateContent xmlns:mc="http://schemas.openxmlformats.org/markup-compatibility/2006">
          <mc:Choice Requires="x14">
            <control shapeId="1037" r:id="rId14" name="Option Button 13">
              <controlPr defaultSize="0" autoFill="0" autoLine="0" autoPict="0">
                <anchor moveWithCells="1">
                  <from>
                    <xdr:col>10</xdr:col>
                    <xdr:colOff>304800</xdr:colOff>
                    <xdr:row>129</xdr:row>
                    <xdr:rowOff>87086</xdr:rowOff>
                  </from>
                  <to>
                    <xdr:col>11</xdr:col>
                    <xdr:colOff>125186</xdr:colOff>
                    <xdr:row>130</xdr:row>
                    <xdr:rowOff>125186</xdr:rowOff>
                  </to>
                </anchor>
              </controlPr>
            </control>
          </mc:Choice>
        </mc:AlternateContent>
        <mc:AlternateContent xmlns:mc="http://schemas.openxmlformats.org/markup-compatibility/2006">
          <mc:Choice Requires="x14">
            <control shapeId="1038" r:id="rId15" name="Option Button 14">
              <controlPr defaultSize="0" autoFill="0" autoLine="0" autoPict="0">
                <anchor moveWithCells="1">
                  <from>
                    <xdr:col>10</xdr:col>
                    <xdr:colOff>304800</xdr:colOff>
                    <xdr:row>130</xdr:row>
                    <xdr:rowOff>108857</xdr:rowOff>
                  </from>
                  <to>
                    <xdr:col>11</xdr:col>
                    <xdr:colOff>419100</xdr:colOff>
                    <xdr:row>131</xdr:row>
                    <xdr:rowOff>125186</xdr:rowOff>
                  </to>
                </anchor>
              </controlPr>
            </control>
          </mc:Choice>
        </mc:AlternateContent>
        <mc:AlternateContent xmlns:mc="http://schemas.openxmlformats.org/markup-compatibility/2006">
          <mc:Choice Requires="x14">
            <control shapeId="1039" r:id="rId16" name="Group Box 15">
              <controlPr defaultSize="0" autoFill="0" autoPict="0">
                <anchor moveWithCells="1">
                  <from>
                    <xdr:col>10</xdr:col>
                    <xdr:colOff>0</xdr:colOff>
                    <xdr:row>159</xdr:row>
                    <xdr:rowOff>10886</xdr:rowOff>
                  </from>
                  <to>
                    <xdr:col>12</xdr:col>
                    <xdr:colOff>0</xdr:colOff>
                    <xdr:row>163</xdr:row>
                    <xdr:rowOff>0</xdr:rowOff>
                  </to>
                </anchor>
              </controlPr>
            </control>
          </mc:Choice>
        </mc:AlternateContent>
        <mc:AlternateContent xmlns:mc="http://schemas.openxmlformats.org/markup-compatibility/2006">
          <mc:Choice Requires="x14">
            <control shapeId="1040" r:id="rId17" name="Option Button 16">
              <controlPr defaultSize="0" autoFill="0" autoLine="0" autoPict="0">
                <anchor moveWithCells="1">
                  <from>
                    <xdr:col>10</xdr:col>
                    <xdr:colOff>304800</xdr:colOff>
                    <xdr:row>159</xdr:row>
                    <xdr:rowOff>70757</xdr:rowOff>
                  </from>
                  <to>
                    <xdr:col>11</xdr:col>
                    <xdr:colOff>506186</xdr:colOff>
                    <xdr:row>160</xdr:row>
                    <xdr:rowOff>125186</xdr:rowOff>
                  </to>
                </anchor>
              </controlPr>
            </control>
          </mc:Choice>
        </mc:AlternateContent>
        <mc:AlternateContent xmlns:mc="http://schemas.openxmlformats.org/markup-compatibility/2006">
          <mc:Choice Requires="x14">
            <control shapeId="1041" r:id="rId18" name="Option Button 17">
              <controlPr defaultSize="0" autoFill="0" autoLine="0" autoPict="0">
                <anchor moveWithCells="1">
                  <from>
                    <xdr:col>10</xdr:col>
                    <xdr:colOff>304800</xdr:colOff>
                    <xdr:row>160</xdr:row>
                    <xdr:rowOff>87086</xdr:rowOff>
                  </from>
                  <to>
                    <xdr:col>11</xdr:col>
                    <xdr:colOff>125186</xdr:colOff>
                    <xdr:row>161</xdr:row>
                    <xdr:rowOff>125186</xdr:rowOff>
                  </to>
                </anchor>
              </controlPr>
            </control>
          </mc:Choice>
        </mc:AlternateContent>
        <mc:AlternateContent xmlns:mc="http://schemas.openxmlformats.org/markup-compatibility/2006">
          <mc:Choice Requires="x14">
            <control shapeId="1042" r:id="rId19" name="Option Button 18">
              <controlPr defaultSize="0" autoFill="0" autoLine="0" autoPict="0">
                <anchor moveWithCells="1">
                  <from>
                    <xdr:col>10</xdr:col>
                    <xdr:colOff>304800</xdr:colOff>
                    <xdr:row>161</xdr:row>
                    <xdr:rowOff>108857</xdr:rowOff>
                  </from>
                  <to>
                    <xdr:col>11</xdr:col>
                    <xdr:colOff>642257</xdr:colOff>
                    <xdr:row>162</xdr:row>
                    <xdr:rowOff>125186</xdr:rowOff>
                  </to>
                </anchor>
              </controlPr>
            </control>
          </mc:Choice>
        </mc:AlternateContent>
        <mc:AlternateContent xmlns:mc="http://schemas.openxmlformats.org/markup-compatibility/2006">
          <mc:Choice Requires="x14">
            <control shapeId="1043" r:id="rId20" name="Group Box 19">
              <controlPr defaultSize="0" autoFill="0" autoPict="0">
                <anchor moveWithCells="1">
                  <from>
                    <xdr:col>10</xdr:col>
                    <xdr:colOff>0</xdr:colOff>
                    <xdr:row>164</xdr:row>
                    <xdr:rowOff>10886</xdr:rowOff>
                  </from>
                  <to>
                    <xdr:col>12</xdr:col>
                    <xdr:colOff>0</xdr:colOff>
                    <xdr:row>168</xdr:row>
                    <xdr:rowOff>0</xdr:rowOff>
                  </to>
                </anchor>
              </controlPr>
            </control>
          </mc:Choice>
        </mc:AlternateContent>
        <mc:AlternateContent xmlns:mc="http://schemas.openxmlformats.org/markup-compatibility/2006">
          <mc:Choice Requires="x14">
            <control shapeId="1044" r:id="rId21" name="Option Button 20">
              <controlPr defaultSize="0" autoFill="0" autoLine="0" autoPict="0">
                <anchor moveWithCells="1">
                  <from>
                    <xdr:col>10</xdr:col>
                    <xdr:colOff>304800</xdr:colOff>
                    <xdr:row>164</xdr:row>
                    <xdr:rowOff>70757</xdr:rowOff>
                  </from>
                  <to>
                    <xdr:col>11</xdr:col>
                    <xdr:colOff>21771</xdr:colOff>
                    <xdr:row>165</xdr:row>
                    <xdr:rowOff>108857</xdr:rowOff>
                  </to>
                </anchor>
              </controlPr>
            </control>
          </mc:Choice>
        </mc:AlternateContent>
        <mc:AlternateContent xmlns:mc="http://schemas.openxmlformats.org/markup-compatibility/2006">
          <mc:Choice Requires="x14">
            <control shapeId="1045" r:id="rId22" name="Option Button 21">
              <controlPr defaultSize="0" autoFill="0" autoLine="0" autoPict="0">
                <anchor moveWithCells="1">
                  <from>
                    <xdr:col>10</xdr:col>
                    <xdr:colOff>304800</xdr:colOff>
                    <xdr:row>165</xdr:row>
                    <xdr:rowOff>87086</xdr:rowOff>
                  </from>
                  <to>
                    <xdr:col>11</xdr:col>
                    <xdr:colOff>125186</xdr:colOff>
                    <xdr:row>166</xdr:row>
                    <xdr:rowOff>125186</xdr:rowOff>
                  </to>
                </anchor>
              </controlPr>
            </control>
          </mc:Choice>
        </mc:AlternateContent>
        <mc:AlternateContent xmlns:mc="http://schemas.openxmlformats.org/markup-compatibility/2006">
          <mc:Choice Requires="x14">
            <control shapeId="1046" r:id="rId23" name="Option Button 22">
              <controlPr defaultSize="0" autoFill="0" autoLine="0" autoPict="0">
                <anchor moveWithCells="1">
                  <from>
                    <xdr:col>10</xdr:col>
                    <xdr:colOff>304800</xdr:colOff>
                    <xdr:row>166</xdr:row>
                    <xdr:rowOff>108857</xdr:rowOff>
                  </from>
                  <to>
                    <xdr:col>11</xdr:col>
                    <xdr:colOff>419100</xdr:colOff>
                    <xdr:row>167</xdr:row>
                    <xdr:rowOff>125186</xdr:rowOff>
                  </to>
                </anchor>
              </controlPr>
            </control>
          </mc:Choice>
        </mc:AlternateContent>
        <mc:AlternateContent xmlns:mc="http://schemas.openxmlformats.org/markup-compatibility/2006">
          <mc:Choice Requires="x14">
            <control shapeId="1047" r:id="rId24" name="Group Box 23">
              <controlPr defaultSize="0" autoFill="0" autoPict="0">
                <anchor moveWithCells="1">
                  <from>
                    <xdr:col>9</xdr:col>
                    <xdr:colOff>48986</xdr:colOff>
                    <xdr:row>169</xdr:row>
                    <xdr:rowOff>10886</xdr:rowOff>
                  </from>
                  <to>
                    <xdr:col>11</xdr:col>
                    <xdr:colOff>887186</xdr:colOff>
                    <xdr:row>173</xdr:row>
                    <xdr:rowOff>0</xdr:rowOff>
                  </to>
                </anchor>
              </controlPr>
            </control>
          </mc:Choice>
        </mc:AlternateContent>
        <mc:AlternateContent xmlns:mc="http://schemas.openxmlformats.org/markup-compatibility/2006">
          <mc:Choice Requires="x14">
            <control shapeId="1048" r:id="rId25" name="Option Button 24">
              <controlPr defaultSize="0" autoFill="0" autoLine="0" autoPict="0">
                <anchor moveWithCells="1">
                  <from>
                    <xdr:col>10</xdr:col>
                    <xdr:colOff>304800</xdr:colOff>
                    <xdr:row>169</xdr:row>
                    <xdr:rowOff>70757</xdr:rowOff>
                  </from>
                  <to>
                    <xdr:col>11</xdr:col>
                    <xdr:colOff>21771</xdr:colOff>
                    <xdr:row>170</xdr:row>
                    <xdr:rowOff>108857</xdr:rowOff>
                  </to>
                </anchor>
              </controlPr>
            </control>
          </mc:Choice>
        </mc:AlternateContent>
        <mc:AlternateContent xmlns:mc="http://schemas.openxmlformats.org/markup-compatibility/2006">
          <mc:Choice Requires="x14">
            <control shapeId="1049" r:id="rId26" name="Option Button 25">
              <controlPr defaultSize="0" autoFill="0" autoLine="0" autoPict="0">
                <anchor moveWithCells="1">
                  <from>
                    <xdr:col>10</xdr:col>
                    <xdr:colOff>304800</xdr:colOff>
                    <xdr:row>170</xdr:row>
                    <xdr:rowOff>87086</xdr:rowOff>
                  </from>
                  <to>
                    <xdr:col>11</xdr:col>
                    <xdr:colOff>125186</xdr:colOff>
                    <xdr:row>171</xdr:row>
                    <xdr:rowOff>125186</xdr:rowOff>
                  </to>
                </anchor>
              </controlPr>
            </control>
          </mc:Choice>
        </mc:AlternateContent>
        <mc:AlternateContent xmlns:mc="http://schemas.openxmlformats.org/markup-compatibility/2006">
          <mc:Choice Requires="x14">
            <control shapeId="1050" r:id="rId27" name="Option Button 26">
              <controlPr defaultSize="0" autoFill="0" autoLine="0" autoPict="0">
                <anchor moveWithCells="1">
                  <from>
                    <xdr:col>10</xdr:col>
                    <xdr:colOff>304800</xdr:colOff>
                    <xdr:row>171</xdr:row>
                    <xdr:rowOff>108857</xdr:rowOff>
                  </from>
                  <to>
                    <xdr:col>11</xdr:col>
                    <xdr:colOff>419100</xdr:colOff>
                    <xdr:row>172</xdr:row>
                    <xdr:rowOff>125186</xdr:rowOff>
                  </to>
                </anchor>
              </controlPr>
            </control>
          </mc:Choice>
        </mc:AlternateContent>
        <mc:AlternateContent xmlns:mc="http://schemas.openxmlformats.org/markup-compatibility/2006">
          <mc:Choice Requires="x14">
            <control shapeId="1051" r:id="rId28" name="Group Box 27">
              <controlPr defaultSize="0" autoFill="0" autoPict="0">
                <anchor moveWithCells="1">
                  <from>
                    <xdr:col>10</xdr:col>
                    <xdr:colOff>0</xdr:colOff>
                    <xdr:row>194</xdr:row>
                    <xdr:rowOff>10886</xdr:rowOff>
                  </from>
                  <to>
                    <xdr:col>12</xdr:col>
                    <xdr:colOff>0</xdr:colOff>
                    <xdr:row>198</xdr:row>
                    <xdr:rowOff>0</xdr:rowOff>
                  </to>
                </anchor>
              </controlPr>
            </control>
          </mc:Choice>
        </mc:AlternateContent>
        <mc:AlternateContent xmlns:mc="http://schemas.openxmlformats.org/markup-compatibility/2006">
          <mc:Choice Requires="x14">
            <control shapeId="1052" r:id="rId29" name="Option Button 28">
              <controlPr defaultSize="0" autoFill="0" autoLine="0" autoPict="0">
                <anchor moveWithCells="1">
                  <from>
                    <xdr:col>10</xdr:col>
                    <xdr:colOff>304800</xdr:colOff>
                    <xdr:row>194</xdr:row>
                    <xdr:rowOff>70757</xdr:rowOff>
                  </from>
                  <to>
                    <xdr:col>11</xdr:col>
                    <xdr:colOff>21771</xdr:colOff>
                    <xdr:row>195</xdr:row>
                    <xdr:rowOff>108857</xdr:rowOff>
                  </to>
                </anchor>
              </controlPr>
            </control>
          </mc:Choice>
        </mc:AlternateContent>
        <mc:AlternateContent xmlns:mc="http://schemas.openxmlformats.org/markup-compatibility/2006">
          <mc:Choice Requires="x14">
            <control shapeId="1053" r:id="rId30" name="Option Button 29">
              <controlPr defaultSize="0" autoFill="0" autoLine="0" autoPict="0">
                <anchor moveWithCells="1">
                  <from>
                    <xdr:col>10</xdr:col>
                    <xdr:colOff>304800</xdr:colOff>
                    <xdr:row>195</xdr:row>
                    <xdr:rowOff>87086</xdr:rowOff>
                  </from>
                  <to>
                    <xdr:col>11</xdr:col>
                    <xdr:colOff>125186</xdr:colOff>
                    <xdr:row>196</xdr:row>
                    <xdr:rowOff>125186</xdr:rowOff>
                  </to>
                </anchor>
              </controlPr>
            </control>
          </mc:Choice>
        </mc:AlternateContent>
        <mc:AlternateContent xmlns:mc="http://schemas.openxmlformats.org/markup-compatibility/2006">
          <mc:Choice Requires="x14">
            <control shapeId="1054" r:id="rId31" name="Option Button 30">
              <controlPr defaultSize="0" autoFill="0" autoLine="0" autoPict="0">
                <anchor moveWithCells="1">
                  <from>
                    <xdr:col>10</xdr:col>
                    <xdr:colOff>304800</xdr:colOff>
                    <xdr:row>196</xdr:row>
                    <xdr:rowOff>108857</xdr:rowOff>
                  </from>
                  <to>
                    <xdr:col>11</xdr:col>
                    <xdr:colOff>419100</xdr:colOff>
                    <xdr:row>197</xdr:row>
                    <xdr:rowOff>125186</xdr:rowOff>
                  </to>
                </anchor>
              </controlPr>
            </control>
          </mc:Choice>
        </mc:AlternateContent>
        <mc:AlternateContent xmlns:mc="http://schemas.openxmlformats.org/markup-compatibility/2006">
          <mc:Choice Requires="x14">
            <control shapeId="1055" r:id="rId32" name="Group Box 31">
              <controlPr defaultSize="0" autoFill="0" autoPict="0">
                <anchor moveWithCells="1">
                  <from>
                    <xdr:col>10</xdr:col>
                    <xdr:colOff>0</xdr:colOff>
                    <xdr:row>199</xdr:row>
                    <xdr:rowOff>10886</xdr:rowOff>
                  </from>
                  <to>
                    <xdr:col>12</xdr:col>
                    <xdr:colOff>0</xdr:colOff>
                    <xdr:row>203</xdr:row>
                    <xdr:rowOff>0</xdr:rowOff>
                  </to>
                </anchor>
              </controlPr>
            </control>
          </mc:Choice>
        </mc:AlternateContent>
        <mc:AlternateContent xmlns:mc="http://schemas.openxmlformats.org/markup-compatibility/2006">
          <mc:Choice Requires="x14">
            <control shapeId="1056" r:id="rId33" name="Option Button 32">
              <controlPr defaultSize="0" autoFill="0" autoLine="0" autoPict="0">
                <anchor moveWithCells="1">
                  <from>
                    <xdr:col>10</xdr:col>
                    <xdr:colOff>304800</xdr:colOff>
                    <xdr:row>199</xdr:row>
                    <xdr:rowOff>70757</xdr:rowOff>
                  </from>
                  <to>
                    <xdr:col>11</xdr:col>
                    <xdr:colOff>21771</xdr:colOff>
                    <xdr:row>200</xdr:row>
                    <xdr:rowOff>108857</xdr:rowOff>
                  </to>
                </anchor>
              </controlPr>
            </control>
          </mc:Choice>
        </mc:AlternateContent>
        <mc:AlternateContent xmlns:mc="http://schemas.openxmlformats.org/markup-compatibility/2006">
          <mc:Choice Requires="x14">
            <control shapeId="1057" r:id="rId34" name="Option Button 33">
              <controlPr defaultSize="0" autoFill="0" autoLine="0" autoPict="0">
                <anchor moveWithCells="1">
                  <from>
                    <xdr:col>10</xdr:col>
                    <xdr:colOff>304800</xdr:colOff>
                    <xdr:row>200</xdr:row>
                    <xdr:rowOff>87086</xdr:rowOff>
                  </from>
                  <to>
                    <xdr:col>11</xdr:col>
                    <xdr:colOff>125186</xdr:colOff>
                    <xdr:row>201</xdr:row>
                    <xdr:rowOff>125186</xdr:rowOff>
                  </to>
                </anchor>
              </controlPr>
            </control>
          </mc:Choice>
        </mc:AlternateContent>
        <mc:AlternateContent xmlns:mc="http://schemas.openxmlformats.org/markup-compatibility/2006">
          <mc:Choice Requires="x14">
            <control shapeId="1058" r:id="rId35" name="Option Button 34">
              <controlPr defaultSize="0" autoFill="0" autoLine="0" autoPict="0">
                <anchor moveWithCells="1">
                  <from>
                    <xdr:col>10</xdr:col>
                    <xdr:colOff>304800</xdr:colOff>
                    <xdr:row>201</xdr:row>
                    <xdr:rowOff>108857</xdr:rowOff>
                  </from>
                  <to>
                    <xdr:col>11</xdr:col>
                    <xdr:colOff>419100</xdr:colOff>
                    <xdr:row>202</xdr:row>
                    <xdr:rowOff>125186</xdr:rowOff>
                  </to>
                </anchor>
              </controlPr>
            </control>
          </mc:Choice>
        </mc:AlternateContent>
        <mc:AlternateContent xmlns:mc="http://schemas.openxmlformats.org/markup-compatibility/2006">
          <mc:Choice Requires="x14">
            <control shapeId="1059" r:id="rId36" name="Group Box 35">
              <controlPr defaultSize="0" autoFill="0" autoPict="0">
                <anchor moveWithCells="1">
                  <from>
                    <xdr:col>10</xdr:col>
                    <xdr:colOff>0</xdr:colOff>
                    <xdr:row>204</xdr:row>
                    <xdr:rowOff>10886</xdr:rowOff>
                  </from>
                  <to>
                    <xdr:col>12</xdr:col>
                    <xdr:colOff>0</xdr:colOff>
                    <xdr:row>208</xdr:row>
                    <xdr:rowOff>0</xdr:rowOff>
                  </to>
                </anchor>
              </controlPr>
            </control>
          </mc:Choice>
        </mc:AlternateContent>
        <mc:AlternateContent xmlns:mc="http://schemas.openxmlformats.org/markup-compatibility/2006">
          <mc:Choice Requires="x14">
            <control shapeId="1060" r:id="rId37" name="Option Button 36">
              <controlPr defaultSize="0" autoFill="0" autoLine="0" autoPict="0">
                <anchor moveWithCells="1">
                  <from>
                    <xdr:col>10</xdr:col>
                    <xdr:colOff>304800</xdr:colOff>
                    <xdr:row>204</xdr:row>
                    <xdr:rowOff>70757</xdr:rowOff>
                  </from>
                  <to>
                    <xdr:col>11</xdr:col>
                    <xdr:colOff>21771</xdr:colOff>
                    <xdr:row>205</xdr:row>
                    <xdr:rowOff>108857</xdr:rowOff>
                  </to>
                </anchor>
              </controlPr>
            </control>
          </mc:Choice>
        </mc:AlternateContent>
        <mc:AlternateContent xmlns:mc="http://schemas.openxmlformats.org/markup-compatibility/2006">
          <mc:Choice Requires="x14">
            <control shapeId="1061" r:id="rId38" name="Option Button 37">
              <controlPr defaultSize="0" autoFill="0" autoLine="0" autoPict="0">
                <anchor moveWithCells="1">
                  <from>
                    <xdr:col>10</xdr:col>
                    <xdr:colOff>304800</xdr:colOff>
                    <xdr:row>205</xdr:row>
                    <xdr:rowOff>87086</xdr:rowOff>
                  </from>
                  <to>
                    <xdr:col>11</xdr:col>
                    <xdr:colOff>125186</xdr:colOff>
                    <xdr:row>206</xdr:row>
                    <xdr:rowOff>125186</xdr:rowOff>
                  </to>
                </anchor>
              </controlPr>
            </control>
          </mc:Choice>
        </mc:AlternateContent>
        <mc:AlternateContent xmlns:mc="http://schemas.openxmlformats.org/markup-compatibility/2006">
          <mc:Choice Requires="x14">
            <control shapeId="1062" r:id="rId39" name="Option Button 38">
              <controlPr defaultSize="0" autoFill="0" autoLine="0" autoPict="0">
                <anchor moveWithCells="1">
                  <from>
                    <xdr:col>10</xdr:col>
                    <xdr:colOff>304800</xdr:colOff>
                    <xdr:row>206</xdr:row>
                    <xdr:rowOff>108857</xdr:rowOff>
                  </from>
                  <to>
                    <xdr:col>11</xdr:col>
                    <xdr:colOff>419100</xdr:colOff>
                    <xdr:row>207</xdr:row>
                    <xdr:rowOff>125186</xdr:rowOff>
                  </to>
                </anchor>
              </controlPr>
            </control>
          </mc:Choice>
        </mc:AlternateContent>
        <mc:AlternateContent xmlns:mc="http://schemas.openxmlformats.org/markup-compatibility/2006">
          <mc:Choice Requires="x14">
            <control shapeId="1063" r:id="rId40" name="Group Box 39">
              <controlPr defaultSize="0" autoFill="0" autoPict="0">
                <anchor moveWithCells="1">
                  <from>
                    <xdr:col>10</xdr:col>
                    <xdr:colOff>0</xdr:colOff>
                    <xdr:row>209</xdr:row>
                    <xdr:rowOff>10886</xdr:rowOff>
                  </from>
                  <to>
                    <xdr:col>12</xdr:col>
                    <xdr:colOff>0</xdr:colOff>
                    <xdr:row>213</xdr:row>
                    <xdr:rowOff>0</xdr:rowOff>
                  </to>
                </anchor>
              </controlPr>
            </control>
          </mc:Choice>
        </mc:AlternateContent>
        <mc:AlternateContent xmlns:mc="http://schemas.openxmlformats.org/markup-compatibility/2006">
          <mc:Choice Requires="x14">
            <control shapeId="1064" r:id="rId41" name="Option Button 40">
              <controlPr defaultSize="0" autoFill="0" autoLine="0" autoPict="0">
                <anchor moveWithCells="1">
                  <from>
                    <xdr:col>10</xdr:col>
                    <xdr:colOff>304800</xdr:colOff>
                    <xdr:row>209</xdr:row>
                    <xdr:rowOff>70757</xdr:rowOff>
                  </from>
                  <to>
                    <xdr:col>11</xdr:col>
                    <xdr:colOff>21771</xdr:colOff>
                    <xdr:row>210</xdr:row>
                    <xdr:rowOff>108857</xdr:rowOff>
                  </to>
                </anchor>
              </controlPr>
            </control>
          </mc:Choice>
        </mc:AlternateContent>
        <mc:AlternateContent xmlns:mc="http://schemas.openxmlformats.org/markup-compatibility/2006">
          <mc:Choice Requires="x14">
            <control shapeId="1065" r:id="rId42" name="Option Button 41">
              <controlPr defaultSize="0" autoFill="0" autoLine="0" autoPict="0">
                <anchor moveWithCells="1">
                  <from>
                    <xdr:col>10</xdr:col>
                    <xdr:colOff>304800</xdr:colOff>
                    <xdr:row>210</xdr:row>
                    <xdr:rowOff>87086</xdr:rowOff>
                  </from>
                  <to>
                    <xdr:col>11</xdr:col>
                    <xdr:colOff>125186</xdr:colOff>
                    <xdr:row>211</xdr:row>
                    <xdr:rowOff>125186</xdr:rowOff>
                  </to>
                </anchor>
              </controlPr>
            </control>
          </mc:Choice>
        </mc:AlternateContent>
        <mc:AlternateContent xmlns:mc="http://schemas.openxmlformats.org/markup-compatibility/2006">
          <mc:Choice Requires="x14">
            <control shapeId="1066" r:id="rId43" name="Option Button 42">
              <controlPr defaultSize="0" autoFill="0" autoLine="0" autoPict="0">
                <anchor moveWithCells="1">
                  <from>
                    <xdr:col>10</xdr:col>
                    <xdr:colOff>304800</xdr:colOff>
                    <xdr:row>211</xdr:row>
                    <xdr:rowOff>108857</xdr:rowOff>
                  </from>
                  <to>
                    <xdr:col>11</xdr:col>
                    <xdr:colOff>419100</xdr:colOff>
                    <xdr:row>212</xdr:row>
                    <xdr:rowOff>125186</xdr:rowOff>
                  </to>
                </anchor>
              </controlPr>
            </control>
          </mc:Choice>
        </mc:AlternateContent>
        <mc:AlternateContent xmlns:mc="http://schemas.openxmlformats.org/markup-compatibility/2006">
          <mc:Choice Requires="x14">
            <control shapeId="1067" r:id="rId44" name="Group Box 43">
              <controlPr defaultSize="0" autoFill="0" autoPict="0">
                <anchor moveWithCells="1">
                  <from>
                    <xdr:col>10</xdr:col>
                    <xdr:colOff>0</xdr:colOff>
                    <xdr:row>214</xdr:row>
                    <xdr:rowOff>10886</xdr:rowOff>
                  </from>
                  <to>
                    <xdr:col>12</xdr:col>
                    <xdr:colOff>0</xdr:colOff>
                    <xdr:row>218</xdr:row>
                    <xdr:rowOff>0</xdr:rowOff>
                  </to>
                </anchor>
              </controlPr>
            </control>
          </mc:Choice>
        </mc:AlternateContent>
        <mc:AlternateContent xmlns:mc="http://schemas.openxmlformats.org/markup-compatibility/2006">
          <mc:Choice Requires="x14">
            <control shapeId="1068" r:id="rId45" name="Option Button 44">
              <controlPr defaultSize="0" autoFill="0" autoLine="0" autoPict="0">
                <anchor moveWithCells="1">
                  <from>
                    <xdr:col>10</xdr:col>
                    <xdr:colOff>304800</xdr:colOff>
                    <xdr:row>214</xdr:row>
                    <xdr:rowOff>70757</xdr:rowOff>
                  </from>
                  <to>
                    <xdr:col>11</xdr:col>
                    <xdr:colOff>21771</xdr:colOff>
                    <xdr:row>215</xdr:row>
                    <xdr:rowOff>108857</xdr:rowOff>
                  </to>
                </anchor>
              </controlPr>
            </control>
          </mc:Choice>
        </mc:AlternateContent>
        <mc:AlternateContent xmlns:mc="http://schemas.openxmlformats.org/markup-compatibility/2006">
          <mc:Choice Requires="x14">
            <control shapeId="1069" r:id="rId46" name="Option Button 45">
              <controlPr defaultSize="0" autoFill="0" autoLine="0" autoPict="0">
                <anchor moveWithCells="1">
                  <from>
                    <xdr:col>10</xdr:col>
                    <xdr:colOff>304800</xdr:colOff>
                    <xdr:row>215</xdr:row>
                    <xdr:rowOff>87086</xdr:rowOff>
                  </from>
                  <to>
                    <xdr:col>11</xdr:col>
                    <xdr:colOff>125186</xdr:colOff>
                    <xdr:row>216</xdr:row>
                    <xdr:rowOff>125186</xdr:rowOff>
                  </to>
                </anchor>
              </controlPr>
            </control>
          </mc:Choice>
        </mc:AlternateContent>
        <mc:AlternateContent xmlns:mc="http://schemas.openxmlformats.org/markup-compatibility/2006">
          <mc:Choice Requires="x14">
            <control shapeId="1070" r:id="rId47" name="Option Button 46">
              <controlPr defaultSize="0" autoFill="0" autoLine="0" autoPict="0">
                <anchor moveWithCells="1">
                  <from>
                    <xdr:col>10</xdr:col>
                    <xdr:colOff>304800</xdr:colOff>
                    <xdr:row>216</xdr:row>
                    <xdr:rowOff>108857</xdr:rowOff>
                  </from>
                  <to>
                    <xdr:col>11</xdr:col>
                    <xdr:colOff>419100</xdr:colOff>
                    <xdr:row>217</xdr:row>
                    <xdr:rowOff>125186</xdr:rowOff>
                  </to>
                </anchor>
              </controlPr>
            </control>
          </mc:Choice>
        </mc:AlternateContent>
        <mc:AlternateContent xmlns:mc="http://schemas.openxmlformats.org/markup-compatibility/2006">
          <mc:Choice Requires="x14">
            <control shapeId="1071" r:id="rId48" name="Group Box 47">
              <controlPr defaultSize="0" autoFill="0" autoPict="0">
                <anchor moveWithCells="1">
                  <from>
                    <xdr:col>10</xdr:col>
                    <xdr:colOff>0</xdr:colOff>
                    <xdr:row>219</xdr:row>
                    <xdr:rowOff>10886</xdr:rowOff>
                  </from>
                  <to>
                    <xdr:col>12</xdr:col>
                    <xdr:colOff>0</xdr:colOff>
                    <xdr:row>223</xdr:row>
                    <xdr:rowOff>0</xdr:rowOff>
                  </to>
                </anchor>
              </controlPr>
            </control>
          </mc:Choice>
        </mc:AlternateContent>
        <mc:AlternateContent xmlns:mc="http://schemas.openxmlformats.org/markup-compatibility/2006">
          <mc:Choice Requires="x14">
            <control shapeId="1072" r:id="rId49" name="Option Button 48">
              <controlPr defaultSize="0" autoFill="0" autoLine="0" autoPict="0">
                <anchor moveWithCells="1">
                  <from>
                    <xdr:col>10</xdr:col>
                    <xdr:colOff>304800</xdr:colOff>
                    <xdr:row>219</xdr:row>
                    <xdr:rowOff>70757</xdr:rowOff>
                  </from>
                  <to>
                    <xdr:col>11</xdr:col>
                    <xdr:colOff>21771</xdr:colOff>
                    <xdr:row>220</xdr:row>
                    <xdr:rowOff>108857</xdr:rowOff>
                  </to>
                </anchor>
              </controlPr>
            </control>
          </mc:Choice>
        </mc:AlternateContent>
        <mc:AlternateContent xmlns:mc="http://schemas.openxmlformats.org/markup-compatibility/2006">
          <mc:Choice Requires="x14">
            <control shapeId="1073" r:id="rId50" name="Option Button 49">
              <controlPr defaultSize="0" autoFill="0" autoLine="0" autoPict="0">
                <anchor moveWithCells="1">
                  <from>
                    <xdr:col>10</xdr:col>
                    <xdr:colOff>304800</xdr:colOff>
                    <xdr:row>220</xdr:row>
                    <xdr:rowOff>87086</xdr:rowOff>
                  </from>
                  <to>
                    <xdr:col>11</xdr:col>
                    <xdr:colOff>125186</xdr:colOff>
                    <xdr:row>221</xdr:row>
                    <xdr:rowOff>125186</xdr:rowOff>
                  </to>
                </anchor>
              </controlPr>
            </control>
          </mc:Choice>
        </mc:AlternateContent>
        <mc:AlternateContent xmlns:mc="http://schemas.openxmlformats.org/markup-compatibility/2006">
          <mc:Choice Requires="x14">
            <control shapeId="1074" r:id="rId51" name="Option Button 50">
              <controlPr defaultSize="0" autoFill="0" autoLine="0" autoPict="0">
                <anchor moveWithCells="1">
                  <from>
                    <xdr:col>10</xdr:col>
                    <xdr:colOff>304800</xdr:colOff>
                    <xdr:row>221</xdr:row>
                    <xdr:rowOff>108857</xdr:rowOff>
                  </from>
                  <to>
                    <xdr:col>11</xdr:col>
                    <xdr:colOff>419100</xdr:colOff>
                    <xdr:row>222</xdr:row>
                    <xdr:rowOff>125186</xdr:rowOff>
                  </to>
                </anchor>
              </controlPr>
            </control>
          </mc:Choice>
        </mc:AlternateContent>
        <mc:AlternateContent xmlns:mc="http://schemas.openxmlformats.org/markup-compatibility/2006">
          <mc:Choice Requires="x14">
            <control shapeId="1075" r:id="rId52" name="Group Box 51">
              <controlPr defaultSize="0" autoFill="0" autoPict="0">
                <anchor moveWithCells="1">
                  <from>
                    <xdr:col>10</xdr:col>
                    <xdr:colOff>0</xdr:colOff>
                    <xdr:row>224</xdr:row>
                    <xdr:rowOff>0</xdr:rowOff>
                  </from>
                  <to>
                    <xdr:col>12</xdr:col>
                    <xdr:colOff>0</xdr:colOff>
                    <xdr:row>228</xdr:row>
                    <xdr:rowOff>0</xdr:rowOff>
                  </to>
                </anchor>
              </controlPr>
            </control>
          </mc:Choice>
        </mc:AlternateContent>
        <mc:AlternateContent xmlns:mc="http://schemas.openxmlformats.org/markup-compatibility/2006">
          <mc:Choice Requires="x14">
            <control shapeId="1079" r:id="rId53" name="Group Box 55">
              <controlPr defaultSize="0" autoFill="0" autoPict="0">
                <anchor moveWithCells="1">
                  <from>
                    <xdr:col>10</xdr:col>
                    <xdr:colOff>0</xdr:colOff>
                    <xdr:row>224</xdr:row>
                    <xdr:rowOff>10886</xdr:rowOff>
                  </from>
                  <to>
                    <xdr:col>12</xdr:col>
                    <xdr:colOff>0</xdr:colOff>
                    <xdr:row>228</xdr:row>
                    <xdr:rowOff>32657</xdr:rowOff>
                  </to>
                </anchor>
              </controlPr>
            </control>
          </mc:Choice>
        </mc:AlternateContent>
        <mc:AlternateContent xmlns:mc="http://schemas.openxmlformats.org/markup-compatibility/2006">
          <mc:Choice Requires="x14">
            <control shapeId="1080" r:id="rId54" name="Option Button 56">
              <controlPr defaultSize="0" autoFill="0" autoLine="0" autoPict="0">
                <anchor moveWithCells="1">
                  <from>
                    <xdr:col>10</xdr:col>
                    <xdr:colOff>304800</xdr:colOff>
                    <xdr:row>224</xdr:row>
                    <xdr:rowOff>70757</xdr:rowOff>
                  </from>
                  <to>
                    <xdr:col>11</xdr:col>
                    <xdr:colOff>391886</xdr:colOff>
                    <xdr:row>225</xdr:row>
                    <xdr:rowOff>152400</xdr:rowOff>
                  </to>
                </anchor>
              </controlPr>
            </control>
          </mc:Choice>
        </mc:AlternateContent>
        <mc:AlternateContent xmlns:mc="http://schemas.openxmlformats.org/markup-compatibility/2006">
          <mc:Choice Requires="x14">
            <control shapeId="1081" r:id="rId55" name="Option Button 57">
              <controlPr defaultSize="0" autoFill="0" autoLine="0" autoPict="0">
                <anchor moveWithCells="1">
                  <from>
                    <xdr:col>10</xdr:col>
                    <xdr:colOff>304800</xdr:colOff>
                    <xdr:row>225</xdr:row>
                    <xdr:rowOff>87086</xdr:rowOff>
                  </from>
                  <to>
                    <xdr:col>11</xdr:col>
                    <xdr:colOff>125186</xdr:colOff>
                    <xdr:row>226</xdr:row>
                    <xdr:rowOff>125186</xdr:rowOff>
                  </to>
                </anchor>
              </controlPr>
            </control>
          </mc:Choice>
        </mc:AlternateContent>
        <mc:AlternateContent xmlns:mc="http://schemas.openxmlformats.org/markup-compatibility/2006">
          <mc:Choice Requires="x14">
            <control shapeId="1082" r:id="rId56" name="Option Button 58">
              <controlPr defaultSize="0" autoFill="0" autoLine="0" autoPict="0">
                <anchor moveWithCells="1">
                  <from>
                    <xdr:col>10</xdr:col>
                    <xdr:colOff>304800</xdr:colOff>
                    <xdr:row>226</xdr:row>
                    <xdr:rowOff>108857</xdr:rowOff>
                  </from>
                  <to>
                    <xdr:col>11</xdr:col>
                    <xdr:colOff>419100</xdr:colOff>
                    <xdr:row>227</xdr:row>
                    <xdr:rowOff>125186</xdr:rowOff>
                  </to>
                </anchor>
              </controlPr>
            </control>
          </mc:Choice>
        </mc:AlternateContent>
        <mc:AlternateContent xmlns:mc="http://schemas.openxmlformats.org/markup-compatibility/2006">
          <mc:Choice Requires="x14">
            <control shapeId="1083" r:id="rId57" name="Group Box 59">
              <controlPr defaultSize="0" autoFill="0" autoPict="0">
                <anchor moveWithCells="1">
                  <from>
                    <xdr:col>1</xdr:col>
                    <xdr:colOff>0</xdr:colOff>
                    <xdr:row>204</xdr:row>
                    <xdr:rowOff>0</xdr:rowOff>
                  </from>
                  <to>
                    <xdr:col>2</xdr:col>
                    <xdr:colOff>0</xdr:colOff>
                    <xdr:row>208</xdr:row>
                    <xdr:rowOff>10886</xdr:rowOff>
                  </to>
                </anchor>
              </controlPr>
            </control>
          </mc:Choice>
        </mc:AlternateContent>
        <mc:AlternateContent xmlns:mc="http://schemas.openxmlformats.org/markup-compatibility/2006">
          <mc:Choice Requires="x14">
            <control shapeId="1084" r:id="rId58" name="Option Button 60">
              <controlPr defaultSize="0" autoFill="0" autoLine="0" autoPict="0">
                <anchor moveWithCells="1">
                  <from>
                    <xdr:col>1</xdr:col>
                    <xdr:colOff>266700</xdr:colOff>
                    <xdr:row>204</xdr:row>
                    <xdr:rowOff>136071</xdr:rowOff>
                  </from>
                  <to>
                    <xdr:col>1</xdr:col>
                    <xdr:colOff>609600</xdr:colOff>
                    <xdr:row>205</xdr:row>
                    <xdr:rowOff>163286</xdr:rowOff>
                  </to>
                </anchor>
              </controlPr>
            </control>
          </mc:Choice>
        </mc:AlternateContent>
        <mc:AlternateContent xmlns:mc="http://schemas.openxmlformats.org/markup-compatibility/2006">
          <mc:Choice Requires="x14">
            <control shapeId="1085" r:id="rId59" name="Option Button 61">
              <controlPr defaultSize="0" autoFill="0" autoLine="0" autoPict="0">
                <anchor moveWithCells="1">
                  <from>
                    <xdr:col>1</xdr:col>
                    <xdr:colOff>266700</xdr:colOff>
                    <xdr:row>205</xdr:row>
                    <xdr:rowOff>163286</xdr:rowOff>
                  </from>
                  <to>
                    <xdr:col>1</xdr:col>
                    <xdr:colOff>571500</xdr:colOff>
                    <xdr:row>207</xdr:row>
                    <xdr:rowOff>0</xdr:rowOff>
                  </to>
                </anchor>
              </controlPr>
            </control>
          </mc:Choice>
        </mc:AlternateContent>
        <mc:AlternateContent xmlns:mc="http://schemas.openxmlformats.org/markup-compatibility/2006">
          <mc:Choice Requires="x14">
            <control shapeId="1086" r:id="rId60" name="Group Box 62">
              <controlPr defaultSize="0" autoFill="0" autoPict="0">
                <anchor moveWithCells="1">
                  <from>
                    <xdr:col>1</xdr:col>
                    <xdr:colOff>0</xdr:colOff>
                    <xdr:row>209</xdr:row>
                    <xdr:rowOff>0</xdr:rowOff>
                  </from>
                  <to>
                    <xdr:col>2</xdr:col>
                    <xdr:colOff>0</xdr:colOff>
                    <xdr:row>213</xdr:row>
                    <xdr:rowOff>10886</xdr:rowOff>
                  </to>
                </anchor>
              </controlPr>
            </control>
          </mc:Choice>
        </mc:AlternateContent>
        <mc:AlternateContent xmlns:mc="http://schemas.openxmlformats.org/markup-compatibility/2006">
          <mc:Choice Requires="x14">
            <control shapeId="1087" r:id="rId61" name="Option Button 63">
              <controlPr defaultSize="0" autoFill="0" autoLine="0" autoPict="0">
                <anchor moveWithCells="1">
                  <from>
                    <xdr:col>1</xdr:col>
                    <xdr:colOff>266700</xdr:colOff>
                    <xdr:row>209</xdr:row>
                    <xdr:rowOff>136071</xdr:rowOff>
                  </from>
                  <to>
                    <xdr:col>1</xdr:col>
                    <xdr:colOff>609600</xdr:colOff>
                    <xdr:row>210</xdr:row>
                    <xdr:rowOff>163286</xdr:rowOff>
                  </to>
                </anchor>
              </controlPr>
            </control>
          </mc:Choice>
        </mc:AlternateContent>
        <mc:AlternateContent xmlns:mc="http://schemas.openxmlformats.org/markup-compatibility/2006">
          <mc:Choice Requires="x14">
            <control shapeId="1088" r:id="rId62" name="Option Button 64">
              <controlPr defaultSize="0" autoFill="0" autoLine="0" autoPict="0">
                <anchor moveWithCells="1">
                  <from>
                    <xdr:col>1</xdr:col>
                    <xdr:colOff>266700</xdr:colOff>
                    <xdr:row>210</xdr:row>
                    <xdr:rowOff>163286</xdr:rowOff>
                  </from>
                  <to>
                    <xdr:col>1</xdr:col>
                    <xdr:colOff>571500</xdr:colOff>
                    <xdr:row>212</xdr:row>
                    <xdr:rowOff>0</xdr:rowOff>
                  </to>
                </anchor>
              </controlPr>
            </control>
          </mc:Choice>
        </mc:AlternateContent>
        <mc:AlternateContent xmlns:mc="http://schemas.openxmlformats.org/markup-compatibility/2006">
          <mc:Choice Requires="x14">
            <control shapeId="1089" r:id="rId63" name="Group Box 65">
              <controlPr defaultSize="0" autoFill="0" autoPict="0">
                <anchor moveWithCells="1">
                  <from>
                    <xdr:col>1</xdr:col>
                    <xdr:colOff>0</xdr:colOff>
                    <xdr:row>219</xdr:row>
                    <xdr:rowOff>0</xdr:rowOff>
                  </from>
                  <to>
                    <xdr:col>2</xdr:col>
                    <xdr:colOff>0</xdr:colOff>
                    <xdr:row>223</xdr:row>
                    <xdr:rowOff>10886</xdr:rowOff>
                  </to>
                </anchor>
              </controlPr>
            </control>
          </mc:Choice>
        </mc:AlternateContent>
        <mc:AlternateContent xmlns:mc="http://schemas.openxmlformats.org/markup-compatibility/2006">
          <mc:Choice Requires="x14">
            <control shapeId="1092" r:id="rId64" name="Group Box 68">
              <controlPr defaultSize="0" autoFill="0" autoPict="0">
                <anchor moveWithCells="1">
                  <from>
                    <xdr:col>10</xdr:col>
                    <xdr:colOff>0</xdr:colOff>
                    <xdr:row>253</xdr:row>
                    <xdr:rowOff>10886</xdr:rowOff>
                  </from>
                  <to>
                    <xdr:col>12</xdr:col>
                    <xdr:colOff>0</xdr:colOff>
                    <xdr:row>257</xdr:row>
                    <xdr:rowOff>0</xdr:rowOff>
                  </to>
                </anchor>
              </controlPr>
            </control>
          </mc:Choice>
        </mc:AlternateContent>
        <mc:AlternateContent xmlns:mc="http://schemas.openxmlformats.org/markup-compatibility/2006">
          <mc:Choice Requires="x14">
            <control shapeId="1093" r:id="rId65" name="Option Button 69">
              <controlPr defaultSize="0" autoFill="0" autoLine="0" autoPict="0">
                <anchor moveWithCells="1">
                  <from>
                    <xdr:col>10</xdr:col>
                    <xdr:colOff>304800</xdr:colOff>
                    <xdr:row>253</xdr:row>
                    <xdr:rowOff>70757</xdr:rowOff>
                  </from>
                  <to>
                    <xdr:col>11</xdr:col>
                    <xdr:colOff>21771</xdr:colOff>
                    <xdr:row>254</xdr:row>
                    <xdr:rowOff>108857</xdr:rowOff>
                  </to>
                </anchor>
              </controlPr>
            </control>
          </mc:Choice>
        </mc:AlternateContent>
        <mc:AlternateContent xmlns:mc="http://schemas.openxmlformats.org/markup-compatibility/2006">
          <mc:Choice Requires="x14">
            <control shapeId="1094" r:id="rId66" name="Option Button 70">
              <controlPr defaultSize="0" autoFill="0" autoLine="0" autoPict="0">
                <anchor moveWithCells="1">
                  <from>
                    <xdr:col>10</xdr:col>
                    <xdr:colOff>304800</xdr:colOff>
                    <xdr:row>254</xdr:row>
                    <xdr:rowOff>87086</xdr:rowOff>
                  </from>
                  <to>
                    <xdr:col>11</xdr:col>
                    <xdr:colOff>125186</xdr:colOff>
                    <xdr:row>255</xdr:row>
                    <xdr:rowOff>125186</xdr:rowOff>
                  </to>
                </anchor>
              </controlPr>
            </control>
          </mc:Choice>
        </mc:AlternateContent>
        <mc:AlternateContent xmlns:mc="http://schemas.openxmlformats.org/markup-compatibility/2006">
          <mc:Choice Requires="x14">
            <control shapeId="1095" r:id="rId67" name="Option Button 71">
              <controlPr defaultSize="0" autoFill="0" autoLine="0" autoPict="0">
                <anchor moveWithCells="1">
                  <from>
                    <xdr:col>10</xdr:col>
                    <xdr:colOff>304800</xdr:colOff>
                    <xdr:row>255</xdr:row>
                    <xdr:rowOff>108857</xdr:rowOff>
                  </from>
                  <to>
                    <xdr:col>11</xdr:col>
                    <xdr:colOff>419100</xdr:colOff>
                    <xdr:row>256</xdr:row>
                    <xdr:rowOff>125186</xdr:rowOff>
                  </to>
                </anchor>
              </controlPr>
            </control>
          </mc:Choice>
        </mc:AlternateContent>
        <mc:AlternateContent xmlns:mc="http://schemas.openxmlformats.org/markup-compatibility/2006">
          <mc:Choice Requires="x14">
            <control shapeId="1096" r:id="rId68" name="Group Box 72">
              <controlPr defaultSize="0" autoFill="0" autoPict="0">
                <anchor moveWithCells="1">
                  <from>
                    <xdr:col>1</xdr:col>
                    <xdr:colOff>0</xdr:colOff>
                    <xdr:row>253</xdr:row>
                    <xdr:rowOff>0</xdr:rowOff>
                  </from>
                  <to>
                    <xdr:col>2</xdr:col>
                    <xdr:colOff>0</xdr:colOff>
                    <xdr:row>257</xdr:row>
                    <xdr:rowOff>10886</xdr:rowOff>
                  </to>
                </anchor>
              </controlPr>
            </control>
          </mc:Choice>
        </mc:AlternateContent>
        <mc:AlternateContent xmlns:mc="http://schemas.openxmlformats.org/markup-compatibility/2006">
          <mc:Choice Requires="x14">
            <control shapeId="1097" r:id="rId69" name="Option Button 73">
              <controlPr defaultSize="0" autoFill="0" autoLine="0" autoPict="0">
                <anchor moveWithCells="1">
                  <from>
                    <xdr:col>1</xdr:col>
                    <xdr:colOff>266700</xdr:colOff>
                    <xdr:row>253</xdr:row>
                    <xdr:rowOff>136071</xdr:rowOff>
                  </from>
                  <to>
                    <xdr:col>1</xdr:col>
                    <xdr:colOff>609600</xdr:colOff>
                    <xdr:row>254</xdr:row>
                    <xdr:rowOff>163286</xdr:rowOff>
                  </to>
                </anchor>
              </controlPr>
            </control>
          </mc:Choice>
        </mc:AlternateContent>
        <mc:AlternateContent xmlns:mc="http://schemas.openxmlformats.org/markup-compatibility/2006">
          <mc:Choice Requires="x14">
            <control shapeId="1098" r:id="rId70" name="Option Button 74">
              <controlPr defaultSize="0" autoFill="0" autoLine="0" autoPict="0">
                <anchor moveWithCells="1">
                  <from>
                    <xdr:col>1</xdr:col>
                    <xdr:colOff>266700</xdr:colOff>
                    <xdr:row>254</xdr:row>
                    <xdr:rowOff>163286</xdr:rowOff>
                  </from>
                  <to>
                    <xdr:col>1</xdr:col>
                    <xdr:colOff>571500</xdr:colOff>
                    <xdr:row>256</xdr:row>
                    <xdr:rowOff>0</xdr:rowOff>
                  </to>
                </anchor>
              </controlPr>
            </control>
          </mc:Choice>
        </mc:AlternateContent>
        <mc:AlternateContent xmlns:mc="http://schemas.openxmlformats.org/markup-compatibility/2006">
          <mc:Choice Requires="x14">
            <control shapeId="1099" r:id="rId71" name="Group Box 75">
              <controlPr defaultSize="0" autoFill="0" autoPict="0">
                <anchor moveWithCells="1">
                  <from>
                    <xdr:col>10</xdr:col>
                    <xdr:colOff>0</xdr:colOff>
                    <xdr:row>258</xdr:row>
                    <xdr:rowOff>10886</xdr:rowOff>
                  </from>
                  <to>
                    <xdr:col>12</xdr:col>
                    <xdr:colOff>0</xdr:colOff>
                    <xdr:row>262</xdr:row>
                    <xdr:rowOff>0</xdr:rowOff>
                  </to>
                </anchor>
              </controlPr>
            </control>
          </mc:Choice>
        </mc:AlternateContent>
        <mc:AlternateContent xmlns:mc="http://schemas.openxmlformats.org/markup-compatibility/2006">
          <mc:Choice Requires="x14">
            <control shapeId="1100" r:id="rId72" name="Option Button 76">
              <controlPr defaultSize="0" autoFill="0" autoLine="0" autoPict="0">
                <anchor moveWithCells="1">
                  <from>
                    <xdr:col>10</xdr:col>
                    <xdr:colOff>304800</xdr:colOff>
                    <xdr:row>258</xdr:row>
                    <xdr:rowOff>70757</xdr:rowOff>
                  </from>
                  <to>
                    <xdr:col>11</xdr:col>
                    <xdr:colOff>21771</xdr:colOff>
                    <xdr:row>259</xdr:row>
                    <xdr:rowOff>108857</xdr:rowOff>
                  </to>
                </anchor>
              </controlPr>
            </control>
          </mc:Choice>
        </mc:AlternateContent>
        <mc:AlternateContent xmlns:mc="http://schemas.openxmlformats.org/markup-compatibility/2006">
          <mc:Choice Requires="x14">
            <control shapeId="1101" r:id="rId73" name="Option Button 77">
              <controlPr defaultSize="0" autoFill="0" autoLine="0" autoPict="0">
                <anchor moveWithCells="1">
                  <from>
                    <xdr:col>10</xdr:col>
                    <xdr:colOff>304800</xdr:colOff>
                    <xdr:row>259</xdr:row>
                    <xdr:rowOff>87086</xdr:rowOff>
                  </from>
                  <to>
                    <xdr:col>11</xdr:col>
                    <xdr:colOff>125186</xdr:colOff>
                    <xdr:row>260</xdr:row>
                    <xdr:rowOff>125186</xdr:rowOff>
                  </to>
                </anchor>
              </controlPr>
            </control>
          </mc:Choice>
        </mc:AlternateContent>
        <mc:AlternateContent xmlns:mc="http://schemas.openxmlformats.org/markup-compatibility/2006">
          <mc:Choice Requires="x14">
            <control shapeId="1102" r:id="rId74" name="Option Button 78">
              <controlPr defaultSize="0" autoFill="0" autoLine="0" autoPict="0">
                <anchor moveWithCells="1">
                  <from>
                    <xdr:col>10</xdr:col>
                    <xdr:colOff>304800</xdr:colOff>
                    <xdr:row>260</xdr:row>
                    <xdr:rowOff>108857</xdr:rowOff>
                  </from>
                  <to>
                    <xdr:col>11</xdr:col>
                    <xdr:colOff>419100</xdr:colOff>
                    <xdr:row>261</xdr:row>
                    <xdr:rowOff>125186</xdr:rowOff>
                  </to>
                </anchor>
              </controlPr>
            </control>
          </mc:Choice>
        </mc:AlternateContent>
        <mc:AlternateContent xmlns:mc="http://schemas.openxmlformats.org/markup-compatibility/2006">
          <mc:Choice Requires="x14">
            <control shapeId="1103" r:id="rId75" name="Group Box 79">
              <controlPr defaultSize="0" autoFill="0" autoPict="0">
                <anchor moveWithCells="1">
                  <from>
                    <xdr:col>1</xdr:col>
                    <xdr:colOff>0</xdr:colOff>
                    <xdr:row>258</xdr:row>
                    <xdr:rowOff>0</xdr:rowOff>
                  </from>
                  <to>
                    <xdr:col>2</xdr:col>
                    <xdr:colOff>0</xdr:colOff>
                    <xdr:row>262</xdr:row>
                    <xdr:rowOff>10886</xdr:rowOff>
                  </to>
                </anchor>
              </controlPr>
            </control>
          </mc:Choice>
        </mc:AlternateContent>
        <mc:AlternateContent xmlns:mc="http://schemas.openxmlformats.org/markup-compatibility/2006">
          <mc:Choice Requires="x14">
            <control shapeId="1104" r:id="rId76" name="Option Button 80">
              <controlPr defaultSize="0" autoFill="0" autoLine="0" autoPict="0">
                <anchor moveWithCells="1">
                  <from>
                    <xdr:col>1</xdr:col>
                    <xdr:colOff>266700</xdr:colOff>
                    <xdr:row>258</xdr:row>
                    <xdr:rowOff>136071</xdr:rowOff>
                  </from>
                  <to>
                    <xdr:col>1</xdr:col>
                    <xdr:colOff>609600</xdr:colOff>
                    <xdr:row>259</xdr:row>
                    <xdr:rowOff>163286</xdr:rowOff>
                  </to>
                </anchor>
              </controlPr>
            </control>
          </mc:Choice>
        </mc:AlternateContent>
        <mc:AlternateContent xmlns:mc="http://schemas.openxmlformats.org/markup-compatibility/2006">
          <mc:Choice Requires="x14">
            <control shapeId="1105" r:id="rId77" name="Option Button 81">
              <controlPr defaultSize="0" autoFill="0" autoLine="0" autoPict="0">
                <anchor moveWithCells="1">
                  <from>
                    <xdr:col>1</xdr:col>
                    <xdr:colOff>266700</xdr:colOff>
                    <xdr:row>259</xdr:row>
                    <xdr:rowOff>163286</xdr:rowOff>
                  </from>
                  <to>
                    <xdr:col>1</xdr:col>
                    <xdr:colOff>571500</xdr:colOff>
                    <xdr:row>261</xdr:row>
                    <xdr:rowOff>0</xdr:rowOff>
                  </to>
                </anchor>
              </controlPr>
            </control>
          </mc:Choice>
        </mc:AlternateContent>
        <mc:AlternateContent xmlns:mc="http://schemas.openxmlformats.org/markup-compatibility/2006">
          <mc:Choice Requires="x14">
            <control shapeId="1106" r:id="rId78" name="Group Box 82">
              <controlPr defaultSize="0" autoFill="0" autoPict="0">
                <anchor moveWithCells="1">
                  <from>
                    <xdr:col>10</xdr:col>
                    <xdr:colOff>0</xdr:colOff>
                    <xdr:row>263</xdr:row>
                    <xdr:rowOff>10886</xdr:rowOff>
                  </from>
                  <to>
                    <xdr:col>12</xdr:col>
                    <xdr:colOff>0</xdr:colOff>
                    <xdr:row>267</xdr:row>
                    <xdr:rowOff>0</xdr:rowOff>
                  </to>
                </anchor>
              </controlPr>
            </control>
          </mc:Choice>
        </mc:AlternateContent>
        <mc:AlternateContent xmlns:mc="http://schemas.openxmlformats.org/markup-compatibility/2006">
          <mc:Choice Requires="x14">
            <control shapeId="1107" r:id="rId79" name="Option Button 83">
              <controlPr defaultSize="0" autoFill="0" autoLine="0" autoPict="0">
                <anchor moveWithCells="1">
                  <from>
                    <xdr:col>10</xdr:col>
                    <xdr:colOff>304800</xdr:colOff>
                    <xdr:row>263</xdr:row>
                    <xdr:rowOff>70757</xdr:rowOff>
                  </from>
                  <to>
                    <xdr:col>11</xdr:col>
                    <xdr:colOff>21771</xdr:colOff>
                    <xdr:row>264</xdr:row>
                    <xdr:rowOff>108857</xdr:rowOff>
                  </to>
                </anchor>
              </controlPr>
            </control>
          </mc:Choice>
        </mc:AlternateContent>
        <mc:AlternateContent xmlns:mc="http://schemas.openxmlformats.org/markup-compatibility/2006">
          <mc:Choice Requires="x14">
            <control shapeId="1108" r:id="rId80" name="Option Button 84">
              <controlPr defaultSize="0" autoFill="0" autoLine="0" autoPict="0">
                <anchor moveWithCells="1">
                  <from>
                    <xdr:col>10</xdr:col>
                    <xdr:colOff>304800</xdr:colOff>
                    <xdr:row>264</xdr:row>
                    <xdr:rowOff>87086</xdr:rowOff>
                  </from>
                  <to>
                    <xdr:col>11</xdr:col>
                    <xdr:colOff>125186</xdr:colOff>
                    <xdr:row>265</xdr:row>
                    <xdr:rowOff>125186</xdr:rowOff>
                  </to>
                </anchor>
              </controlPr>
            </control>
          </mc:Choice>
        </mc:AlternateContent>
        <mc:AlternateContent xmlns:mc="http://schemas.openxmlformats.org/markup-compatibility/2006">
          <mc:Choice Requires="x14">
            <control shapeId="1109" r:id="rId81" name="Option Button 85">
              <controlPr defaultSize="0" autoFill="0" autoLine="0" autoPict="0">
                <anchor moveWithCells="1">
                  <from>
                    <xdr:col>10</xdr:col>
                    <xdr:colOff>304800</xdr:colOff>
                    <xdr:row>265</xdr:row>
                    <xdr:rowOff>108857</xdr:rowOff>
                  </from>
                  <to>
                    <xdr:col>11</xdr:col>
                    <xdr:colOff>419100</xdr:colOff>
                    <xdr:row>266</xdr:row>
                    <xdr:rowOff>125186</xdr:rowOff>
                  </to>
                </anchor>
              </controlPr>
            </control>
          </mc:Choice>
        </mc:AlternateContent>
        <mc:AlternateContent xmlns:mc="http://schemas.openxmlformats.org/markup-compatibility/2006">
          <mc:Choice Requires="x14">
            <control shapeId="1110" r:id="rId82" name="Group Box 86">
              <controlPr defaultSize="0" autoFill="0" autoPict="0">
                <anchor moveWithCells="1">
                  <from>
                    <xdr:col>1</xdr:col>
                    <xdr:colOff>0</xdr:colOff>
                    <xdr:row>263</xdr:row>
                    <xdr:rowOff>0</xdr:rowOff>
                  </from>
                  <to>
                    <xdr:col>2</xdr:col>
                    <xdr:colOff>0</xdr:colOff>
                    <xdr:row>267</xdr:row>
                    <xdr:rowOff>10886</xdr:rowOff>
                  </to>
                </anchor>
              </controlPr>
            </control>
          </mc:Choice>
        </mc:AlternateContent>
        <mc:AlternateContent xmlns:mc="http://schemas.openxmlformats.org/markup-compatibility/2006">
          <mc:Choice Requires="x14">
            <control shapeId="1111" r:id="rId83" name="Option Button 87">
              <controlPr defaultSize="0" autoFill="0" autoLine="0" autoPict="0">
                <anchor moveWithCells="1">
                  <from>
                    <xdr:col>1</xdr:col>
                    <xdr:colOff>266700</xdr:colOff>
                    <xdr:row>263</xdr:row>
                    <xdr:rowOff>136071</xdr:rowOff>
                  </from>
                  <to>
                    <xdr:col>1</xdr:col>
                    <xdr:colOff>609600</xdr:colOff>
                    <xdr:row>264</xdr:row>
                    <xdr:rowOff>163286</xdr:rowOff>
                  </to>
                </anchor>
              </controlPr>
            </control>
          </mc:Choice>
        </mc:AlternateContent>
        <mc:AlternateContent xmlns:mc="http://schemas.openxmlformats.org/markup-compatibility/2006">
          <mc:Choice Requires="x14">
            <control shapeId="1112" r:id="rId84" name="Option Button 88">
              <controlPr defaultSize="0" autoFill="0" autoLine="0" autoPict="0">
                <anchor moveWithCells="1">
                  <from>
                    <xdr:col>1</xdr:col>
                    <xdr:colOff>266700</xdr:colOff>
                    <xdr:row>264</xdr:row>
                    <xdr:rowOff>163286</xdr:rowOff>
                  </from>
                  <to>
                    <xdr:col>1</xdr:col>
                    <xdr:colOff>571500</xdr:colOff>
                    <xdr:row>266</xdr:row>
                    <xdr:rowOff>0</xdr:rowOff>
                  </to>
                </anchor>
              </controlPr>
            </control>
          </mc:Choice>
        </mc:AlternateContent>
        <mc:AlternateContent xmlns:mc="http://schemas.openxmlformats.org/markup-compatibility/2006">
          <mc:Choice Requires="x14">
            <control shapeId="1120" r:id="rId85" name="Group Box 96">
              <controlPr defaultSize="0" autoFill="0" autoPict="0">
                <anchor moveWithCells="1">
                  <from>
                    <xdr:col>10</xdr:col>
                    <xdr:colOff>0</xdr:colOff>
                    <xdr:row>297</xdr:row>
                    <xdr:rowOff>10886</xdr:rowOff>
                  </from>
                  <to>
                    <xdr:col>12</xdr:col>
                    <xdr:colOff>0</xdr:colOff>
                    <xdr:row>301</xdr:row>
                    <xdr:rowOff>0</xdr:rowOff>
                  </to>
                </anchor>
              </controlPr>
            </control>
          </mc:Choice>
        </mc:AlternateContent>
        <mc:AlternateContent xmlns:mc="http://schemas.openxmlformats.org/markup-compatibility/2006">
          <mc:Choice Requires="x14">
            <control shapeId="1121" r:id="rId86" name="Option Button 97">
              <controlPr defaultSize="0" autoFill="0" autoLine="0" autoPict="0">
                <anchor moveWithCells="1">
                  <from>
                    <xdr:col>10</xdr:col>
                    <xdr:colOff>304800</xdr:colOff>
                    <xdr:row>297</xdr:row>
                    <xdr:rowOff>70757</xdr:rowOff>
                  </from>
                  <to>
                    <xdr:col>11</xdr:col>
                    <xdr:colOff>21771</xdr:colOff>
                    <xdr:row>298</xdr:row>
                    <xdr:rowOff>108857</xdr:rowOff>
                  </to>
                </anchor>
              </controlPr>
            </control>
          </mc:Choice>
        </mc:AlternateContent>
        <mc:AlternateContent xmlns:mc="http://schemas.openxmlformats.org/markup-compatibility/2006">
          <mc:Choice Requires="x14">
            <control shapeId="1122" r:id="rId87" name="Option Button 98">
              <controlPr defaultSize="0" autoFill="0" autoLine="0" autoPict="0">
                <anchor moveWithCells="1">
                  <from>
                    <xdr:col>10</xdr:col>
                    <xdr:colOff>304800</xdr:colOff>
                    <xdr:row>298</xdr:row>
                    <xdr:rowOff>87086</xdr:rowOff>
                  </from>
                  <to>
                    <xdr:col>11</xdr:col>
                    <xdr:colOff>125186</xdr:colOff>
                    <xdr:row>299</xdr:row>
                    <xdr:rowOff>125186</xdr:rowOff>
                  </to>
                </anchor>
              </controlPr>
            </control>
          </mc:Choice>
        </mc:AlternateContent>
        <mc:AlternateContent xmlns:mc="http://schemas.openxmlformats.org/markup-compatibility/2006">
          <mc:Choice Requires="x14">
            <control shapeId="1123" r:id="rId88" name="Option Button 99">
              <controlPr defaultSize="0" autoFill="0" autoLine="0" autoPict="0">
                <anchor moveWithCells="1">
                  <from>
                    <xdr:col>10</xdr:col>
                    <xdr:colOff>304800</xdr:colOff>
                    <xdr:row>299</xdr:row>
                    <xdr:rowOff>108857</xdr:rowOff>
                  </from>
                  <to>
                    <xdr:col>11</xdr:col>
                    <xdr:colOff>419100</xdr:colOff>
                    <xdr:row>300</xdr:row>
                    <xdr:rowOff>125186</xdr:rowOff>
                  </to>
                </anchor>
              </controlPr>
            </control>
          </mc:Choice>
        </mc:AlternateContent>
        <mc:AlternateContent xmlns:mc="http://schemas.openxmlformats.org/markup-compatibility/2006">
          <mc:Choice Requires="x14">
            <control shapeId="1124" r:id="rId89" name="Group Box 100">
              <controlPr defaultSize="0" autoFill="0" autoPict="0">
                <anchor moveWithCells="1">
                  <from>
                    <xdr:col>1</xdr:col>
                    <xdr:colOff>0</xdr:colOff>
                    <xdr:row>297</xdr:row>
                    <xdr:rowOff>0</xdr:rowOff>
                  </from>
                  <to>
                    <xdr:col>2</xdr:col>
                    <xdr:colOff>0</xdr:colOff>
                    <xdr:row>301</xdr:row>
                    <xdr:rowOff>10886</xdr:rowOff>
                  </to>
                </anchor>
              </controlPr>
            </control>
          </mc:Choice>
        </mc:AlternateContent>
        <mc:AlternateContent xmlns:mc="http://schemas.openxmlformats.org/markup-compatibility/2006">
          <mc:Choice Requires="x14">
            <control shapeId="1125" r:id="rId90" name="Option Button 101">
              <controlPr defaultSize="0" autoFill="0" autoLine="0" autoPict="0">
                <anchor moveWithCells="1">
                  <from>
                    <xdr:col>1</xdr:col>
                    <xdr:colOff>266700</xdr:colOff>
                    <xdr:row>297</xdr:row>
                    <xdr:rowOff>136071</xdr:rowOff>
                  </from>
                  <to>
                    <xdr:col>1</xdr:col>
                    <xdr:colOff>609600</xdr:colOff>
                    <xdr:row>298</xdr:row>
                    <xdr:rowOff>163286</xdr:rowOff>
                  </to>
                </anchor>
              </controlPr>
            </control>
          </mc:Choice>
        </mc:AlternateContent>
        <mc:AlternateContent xmlns:mc="http://schemas.openxmlformats.org/markup-compatibility/2006">
          <mc:Choice Requires="x14">
            <control shapeId="1126" r:id="rId91" name="Option Button 102">
              <controlPr defaultSize="0" autoFill="0" autoLine="0" autoPict="0">
                <anchor moveWithCells="1">
                  <from>
                    <xdr:col>1</xdr:col>
                    <xdr:colOff>266700</xdr:colOff>
                    <xdr:row>298</xdr:row>
                    <xdr:rowOff>163286</xdr:rowOff>
                  </from>
                  <to>
                    <xdr:col>1</xdr:col>
                    <xdr:colOff>571500</xdr:colOff>
                    <xdr:row>300</xdr:row>
                    <xdr:rowOff>0</xdr:rowOff>
                  </to>
                </anchor>
              </controlPr>
            </control>
          </mc:Choice>
        </mc:AlternateContent>
        <mc:AlternateContent xmlns:mc="http://schemas.openxmlformats.org/markup-compatibility/2006">
          <mc:Choice Requires="x14">
            <control shapeId="1127" r:id="rId92" name="Group Box 103">
              <controlPr defaultSize="0" autoFill="0" autoPict="0">
                <anchor moveWithCells="1">
                  <from>
                    <xdr:col>10</xdr:col>
                    <xdr:colOff>0</xdr:colOff>
                    <xdr:row>302</xdr:row>
                    <xdr:rowOff>10886</xdr:rowOff>
                  </from>
                  <to>
                    <xdr:col>12</xdr:col>
                    <xdr:colOff>0</xdr:colOff>
                    <xdr:row>308</xdr:row>
                    <xdr:rowOff>0</xdr:rowOff>
                  </to>
                </anchor>
              </controlPr>
            </control>
          </mc:Choice>
        </mc:AlternateContent>
        <mc:AlternateContent xmlns:mc="http://schemas.openxmlformats.org/markup-compatibility/2006">
          <mc:Choice Requires="x14">
            <control shapeId="1128" r:id="rId93" name="Option Button 104">
              <controlPr defaultSize="0" autoFill="0" autoLine="0" autoPict="0">
                <anchor moveWithCells="1">
                  <from>
                    <xdr:col>10</xdr:col>
                    <xdr:colOff>304800</xdr:colOff>
                    <xdr:row>302</xdr:row>
                    <xdr:rowOff>70757</xdr:rowOff>
                  </from>
                  <to>
                    <xdr:col>11</xdr:col>
                    <xdr:colOff>21771</xdr:colOff>
                    <xdr:row>303</xdr:row>
                    <xdr:rowOff>108857</xdr:rowOff>
                  </to>
                </anchor>
              </controlPr>
            </control>
          </mc:Choice>
        </mc:AlternateContent>
        <mc:AlternateContent xmlns:mc="http://schemas.openxmlformats.org/markup-compatibility/2006">
          <mc:Choice Requires="x14">
            <control shapeId="1129" r:id="rId94" name="Option Button 105">
              <controlPr defaultSize="0" autoFill="0" autoLine="0" autoPict="0">
                <anchor moveWithCells="1">
                  <from>
                    <xdr:col>10</xdr:col>
                    <xdr:colOff>304800</xdr:colOff>
                    <xdr:row>303</xdr:row>
                    <xdr:rowOff>87086</xdr:rowOff>
                  </from>
                  <to>
                    <xdr:col>11</xdr:col>
                    <xdr:colOff>125186</xdr:colOff>
                    <xdr:row>304</xdr:row>
                    <xdr:rowOff>125186</xdr:rowOff>
                  </to>
                </anchor>
              </controlPr>
            </control>
          </mc:Choice>
        </mc:AlternateContent>
        <mc:AlternateContent xmlns:mc="http://schemas.openxmlformats.org/markup-compatibility/2006">
          <mc:Choice Requires="x14">
            <control shapeId="1130" r:id="rId95" name="Option Button 106">
              <controlPr defaultSize="0" autoFill="0" autoLine="0" autoPict="0">
                <anchor moveWithCells="1">
                  <from>
                    <xdr:col>10</xdr:col>
                    <xdr:colOff>304800</xdr:colOff>
                    <xdr:row>304</xdr:row>
                    <xdr:rowOff>108857</xdr:rowOff>
                  </from>
                  <to>
                    <xdr:col>11</xdr:col>
                    <xdr:colOff>419100</xdr:colOff>
                    <xdr:row>305</xdr:row>
                    <xdr:rowOff>125186</xdr:rowOff>
                  </to>
                </anchor>
              </controlPr>
            </control>
          </mc:Choice>
        </mc:AlternateContent>
        <mc:AlternateContent xmlns:mc="http://schemas.openxmlformats.org/markup-compatibility/2006">
          <mc:Choice Requires="x14">
            <control shapeId="1131" r:id="rId96" name="Group Box 107">
              <controlPr defaultSize="0" autoFill="0" autoPict="0">
                <anchor moveWithCells="1">
                  <from>
                    <xdr:col>1</xdr:col>
                    <xdr:colOff>0</xdr:colOff>
                    <xdr:row>302</xdr:row>
                    <xdr:rowOff>0</xdr:rowOff>
                  </from>
                  <to>
                    <xdr:col>2</xdr:col>
                    <xdr:colOff>0</xdr:colOff>
                    <xdr:row>308</xdr:row>
                    <xdr:rowOff>0</xdr:rowOff>
                  </to>
                </anchor>
              </controlPr>
            </control>
          </mc:Choice>
        </mc:AlternateContent>
        <mc:AlternateContent xmlns:mc="http://schemas.openxmlformats.org/markup-compatibility/2006">
          <mc:Choice Requires="x14">
            <control shapeId="1132" r:id="rId97" name="Option Button 108">
              <controlPr defaultSize="0" autoFill="0" autoLine="0" autoPict="0">
                <anchor moveWithCells="1">
                  <from>
                    <xdr:col>1</xdr:col>
                    <xdr:colOff>266700</xdr:colOff>
                    <xdr:row>302</xdr:row>
                    <xdr:rowOff>136071</xdr:rowOff>
                  </from>
                  <to>
                    <xdr:col>1</xdr:col>
                    <xdr:colOff>609600</xdr:colOff>
                    <xdr:row>303</xdr:row>
                    <xdr:rowOff>163286</xdr:rowOff>
                  </to>
                </anchor>
              </controlPr>
            </control>
          </mc:Choice>
        </mc:AlternateContent>
        <mc:AlternateContent xmlns:mc="http://schemas.openxmlformats.org/markup-compatibility/2006">
          <mc:Choice Requires="x14">
            <control shapeId="1133" r:id="rId98" name="Option Button 109">
              <controlPr defaultSize="0" autoFill="0" autoLine="0" autoPict="0">
                <anchor moveWithCells="1">
                  <from>
                    <xdr:col>1</xdr:col>
                    <xdr:colOff>266700</xdr:colOff>
                    <xdr:row>303</xdr:row>
                    <xdr:rowOff>163286</xdr:rowOff>
                  </from>
                  <to>
                    <xdr:col>1</xdr:col>
                    <xdr:colOff>571500</xdr:colOff>
                    <xdr:row>305</xdr:row>
                    <xdr:rowOff>0</xdr:rowOff>
                  </to>
                </anchor>
              </controlPr>
            </control>
          </mc:Choice>
        </mc:AlternateContent>
        <mc:AlternateContent xmlns:mc="http://schemas.openxmlformats.org/markup-compatibility/2006">
          <mc:Choice Requires="x14">
            <control shapeId="1134" r:id="rId99" name="Group Box 110">
              <controlPr defaultSize="0" autoFill="0" autoPict="0">
                <anchor moveWithCells="1">
                  <from>
                    <xdr:col>10</xdr:col>
                    <xdr:colOff>0</xdr:colOff>
                    <xdr:row>309</xdr:row>
                    <xdr:rowOff>10886</xdr:rowOff>
                  </from>
                  <to>
                    <xdr:col>12</xdr:col>
                    <xdr:colOff>0</xdr:colOff>
                    <xdr:row>313</xdr:row>
                    <xdr:rowOff>0</xdr:rowOff>
                  </to>
                </anchor>
              </controlPr>
            </control>
          </mc:Choice>
        </mc:AlternateContent>
        <mc:AlternateContent xmlns:mc="http://schemas.openxmlformats.org/markup-compatibility/2006">
          <mc:Choice Requires="x14">
            <control shapeId="1135" r:id="rId100" name="Option Button 111">
              <controlPr defaultSize="0" autoFill="0" autoLine="0" autoPict="0">
                <anchor moveWithCells="1">
                  <from>
                    <xdr:col>10</xdr:col>
                    <xdr:colOff>304800</xdr:colOff>
                    <xdr:row>309</xdr:row>
                    <xdr:rowOff>70757</xdr:rowOff>
                  </from>
                  <to>
                    <xdr:col>11</xdr:col>
                    <xdr:colOff>21771</xdr:colOff>
                    <xdr:row>310</xdr:row>
                    <xdr:rowOff>108857</xdr:rowOff>
                  </to>
                </anchor>
              </controlPr>
            </control>
          </mc:Choice>
        </mc:AlternateContent>
        <mc:AlternateContent xmlns:mc="http://schemas.openxmlformats.org/markup-compatibility/2006">
          <mc:Choice Requires="x14">
            <control shapeId="1136" r:id="rId101" name="Option Button 112">
              <controlPr defaultSize="0" autoFill="0" autoLine="0" autoPict="0">
                <anchor moveWithCells="1">
                  <from>
                    <xdr:col>10</xdr:col>
                    <xdr:colOff>304800</xdr:colOff>
                    <xdr:row>310</xdr:row>
                    <xdr:rowOff>87086</xdr:rowOff>
                  </from>
                  <to>
                    <xdr:col>11</xdr:col>
                    <xdr:colOff>125186</xdr:colOff>
                    <xdr:row>311</xdr:row>
                    <xdr:rowOff>125186</xdr:rowOff>
                  </to>
                </anchor>
              </controlPr>
            </control>
          </mc:Choice>
        </mc:AlternateContent>
        <mc:AlternateContent xmlns:mc="http://schemas.openxmlformats.org/markup-compatibility/2006">
          <mc:Choice Requires="x14">
            <control shapeId="1137" r:id="rId102" name="Option Button 113">
              <controlPr defaultSize="0" autoFill="0" autoLine="0" autoPict="0">
                <anchor moveWithCells="1">
                  <from>
                    <xdr:col>10</xdr:col>
                    <xdr:colOff>304800</xdr:colOff>
                    <xdr:row>311</xdr:row>
                    <xdr:rowOff>108857</xdr:rowOff>
                  </from>
                  <to>
                    <xdr:col>11</xdr:col>
                    <xdr:colOff>419100</xdr:colOff>
                    <xdr:row>312</xdr:row>
                    <xdr:rowOff>125186</xdr:rowOff>
                  </to>
                </anchor>
              </controlPr>
            </control>
          </mc:Choice>
        </mc:AlternateContent>
        <mc:AlternateContent xmlns:mc="http://schemas.openxmlformats.org/markup-compatibility/2006">
          <mc:Choice Requires="x14">
            <control shapeId="1138" r:id="rId103" name="Group Box 114">
              <controlPr defaultSize="0" autoFill="0" autoPict="0">
                <anchor moveWithCells="1">
                  <from>
                    <xdr:col>1</xdr:col>
                    <xdr:colOff>0</xdr:colOff>
                    <xdr:row>309</xdr:row>
                    <xdr:rowOff>0</xdr:rowOff>
                  </from>
                  <to>
                    <xdr:col>2</xdr:col>
                    <xdr:colOff>0</xdr:colOff>
                    <xdr:row>313</xdr:row>
                    <xdr:rowOff>10886</xdr:rowOff>
                  </to>
                </anchor>
              </controlPr>
            </control>
          </mc:Choice>
        </mc:AlternateContent>
        <mc:AlternateContent xmlns:mc="http://schemas.openxmlformats.org/markup-compatibility/2006">
          <mc:Choice Requires="x14">
            <control shapeId="1139" r:id="rId104" name="Option Button 115">
              <controlPr defaultSize="0" autoFill="0" autoLine="0" autoPict="0">
                <anchor moveWithCells="1">
                  <from>
                    <xdr:col>1</xdr:col>
                    <xdr:colOff>266700</xdr:colOff>
                    <xdr:row>309</xdr:row>
                    <xdr:rowOff>136071</xdr:rowOff>
                  </from>
                  <to>
                    <xdr:col>1</xdr:col>
                    <xdr:colOff>609600</xdr:colOff>
                    <xdr:row>310</xdr:row>
                    <xdr:rowOff>163286</xdr:rowOff>
                  </to>
                </anchor>
              </controlPr>
            </control>
          </mc:Choice>
        </mc:AlternateContent>
        <mc:AlternateContent xmlns:mc="http://schemas.openxmlformats.org/markup-compatibility/2006">
          <mc:Choice Requires="x14">
            <control shapeId="1140" r:id="rId105" name="Option Button 116">
              <controlPr defaultSize="0" autoFill="0" autoLine="0" autoPict="0">
                <anchor moveWithCells="1">
                  <from>
                    <xdr:col>1</xdr:col>
                    <xdr:colOff>266700</xdr:colOff>
                    <xdr:row>310</xdr:row>
                    <xdr:rowOff>163286</xdr:rowOff>
                  </from>
                  <to>
                    <xdr:col>1</xdr:col>
                    <xdr:colOff>571500</xdr:colOff>
                    <xdr:row>312</xdr:row>
                    <xdr:rowOff>0</xdr:rowOff>
                  </to>
                </anchor>
              </controlPr>
            </control>
          </mc:Choice>
        </mc:AlternateContent>
        <mc:AlternateContent xmlns:mc="http://schemas.openxmlformats.org/markup-compatibility/2006">
          <mc:Choice Requires="x14">
            <control shapeId="1141" r:id="rId106" name="Group Box 117">
              <controlPr defaultSize="0" autoFill="0" autoPict="0">
                <anchor moveWithCells="1">
                  <from>
                    <xdr:col>10</xdr:col>
                    <xdr:colOff>0</xdr:colOff>
                    <xdr:row>314</xdr:row>
                    <xdr:rowOff>10886</xdr:rowOff>
                  </from>
                  <to>
                    <xdr:col>12</xdr:col>
                    <xdr:colOff>0</xdr:colOff>
                    <xdr:row>318</xdr:row>
                    <xdr:rowOff>0</xdr:rowOff>
                  </to>
                </anchor>
              </controlPr>
            </control>
          </mc:Choice>
        </mc:AlternateContent>
        <mc:AlternateContent xmlns:mc="http://schemas.openxmlformats.org/markup-compatibility/2006">
          <mc:Choice Requires="x14">
            <control shapeId="1142" r:id="rId107" name="Option Button 118">
              <controlPr defaultSize="0" autoFill="0" autoLine="0" autoPict="0">
                <anchor moveWithCells="1">
                  <from>
                    <xdr:col>10</xdr:col>
                    <xdr:colOff>304800</xdr:colOff>
                    <xdr:row>314</xdr:row>
                    <xdr:rowOff>70757</xdr:rowOff>
                  </from>
                  <to>
                    <xdr:col>11</xdr:col>
                    <xdr:colOff>21771</xdr:colOff>
                    <xdr:row>315</xdr:row>
                    <xdr:rowOff>108857</xdr:rowOff>
                  </to>
                </anchor>
              </controlPr>
            </control>
          </mc:Choice>
        </mc:AlternateContent>
        <mc:AlternateContent xmlns:mc="http://schemas.openxmlformats.org/markup-compatibility/2006">
          <mc:Choice Requires="x14">
            <control shapeId="1143" r:id="rId108" name="Option Button 119">
              <controlPr defaultSize="0" autoFill="0" autoLine="0" autoPict="0">
                <anchor moveWithCells="1">
                  <from>
                    <xdr:col>10</xdr:col>
                    <xdr:colOff>304800</xdr:colOff>
                    <xdr:row>315</xdr:row>
                    <xdr:rowOff>87086</xdr:rowOff>
                  </from>
                  <to>
                    <xdr:col>11</xdr:col>
                    <xdr:colOff>125186</xdr:colOff>
                    <xdr:row>316</xdr:row>
                    <xdr:rowOff>125186</xdr:rowOff>
                  </to>
                </anchor>
              </controlPr>
            </control>
          </mc:Choice>
        </mc:AlternateContent>
        <mc:AlternateContent xmlns:mc="http://schemas.openxmlformats.org/markup-compatibility/2006">
          <mc:Choice Requires="x14">
            <control shapeId="1144" r:id="rId109" name="Option Button 120">
              <controlPr defaultSize="0" autoFill="0" autoLine="0" autoPict="0">
                <anchor moveWithCells="1">
                  <from>
                    <xdr:col>10</xdr:col>
                    <xdr:colOff>304800</xdr:colOff>
                    <xdr:row>316</xdr:row>
                    <xdr:rowOff>108857</xdr:rowOff>
                  </from>
                  <to>
                    <xdr:col>11</xdr:col>
                    <xdr:colOff>419100</xdr:colOff>
                    <xdr:row>317</xdr:row>
                    <xdr:rowOff>125186</xdr:rowOff>
                  </to>
                </anchor>
              </controlPr>
            </control>
          </mc:Choice>
        </mc:AlternateContent>
        <mc:AlternateContent xmlns:mc="http://schemas.openxmlformats.org/markup-compatibility/2006">
          <mc:Choice Requires="x14">
            <control shapeId="1145" r:id="rId110" name="Group Box 121">
              <controlPr defaultSize="0" autoFill="0" autoPict="0">
                <anchor moveWithCells="1">
                  <from>
                    <xdr:col>1</xdr:col>
                    <xdr:colOff>0</xdr:colOff>
                    <xdr:row>314</xdr:row>
                    <xdr:rowOff>0</xdr:rowOff>
                  </from>
                  <to>
                    <xdr:col>2</xdr:col>
                    <xdr:colOff>0</xdr:colOff>
                    <xdr:row>318</xdr:row>
                    <xdr:rowOff>10886</xdr:rowOff>
                  </to>
                </anchor>
              </controlPr>
            </control>
          </mc:Choice>
        </mc:AlternateContent>
        <mc:AlternateContent xmlns:mc="http://schemas.openxmlformats.org/markup-compatibility/2006">
          <mc:Choice Requires="x14">
            <control shapeId="1146" r:id="rId111" name="Option Button 122">
              <controlPr defaultSize="0" autoFill="0" autoLine="0" autoPict="0">
                <anchor moveWithCells="1">
                  <from>
                    <xdr:col>1</xdr:col>
                    <xdr:colOff>266700</xdr:colOff>
                    <xdr:row>314</xdr:row>
                    <xdr:rowOff>136071</xdr:rowOff>
                  </from>
                  <to>
                    <xdr:col>1</xdr:col>
                    <xdr:colOff>609600</xdr:colOff>
                    <xdr:row>315</xdr:row>
                    <xdr:rowOff>163286</xdr:rowOff>
                  </to>
                </anchor>
              </controlPr>
            </control>
          </mc:Choice>
        </mc:AlternateContent>
        <mc:AlternateContent xmlns:mc="http://schemas.openxmlformats.org/markup-compatibility/2006">
          <mc:Choice Requires="x14">
            <control shapeId="1147" r:id="rId112" name="Option Button 123">
              <controlPr defaultSize="0" autoFill="0" autoLine="0" autoPict="0">
                <anchor moveWithCells="1">
                  <from>
                    <xdr:col>1</xdr:col>
                    <xdr:colOff>266700</xdr:colOff>
                    <xdr:row>315</xdr:row>
                    <xdr:rowOff>163286</xdr:rowOff>
                  </from>
                  <to>
                    <xdr:col>1</xdr:col>
                    <xdr:colOff>571500</xdr:colOff>
                    <xdr:row>317</xdr:row>
                    <xdr:rowOff>0</xdr:rowOff>
                  </to>
                </anchor>
              </controlPr>
            </control>
          </mc:Choice>
        </mc:AlternateContent>
        <mc:AlternateContent xmlns:mc="http://schemas.openxmlformats.org/markup-compatibility/2006">
          <mc:Choice Requires="x14">
            <control shapeId="1190" r:id="rId113" name="Group Box 166">
              <controlPr defaultSize="0" autoFill="0" autoPict="0">
                <anchor moveWithCells="1">
                  <from>
                    <xdr:col>10</xdr:col>
                    <xdr:colOff>0</xdr:colOff>
                    <xdr:row>344</xdr:row>
                    <xdr:rowOff>10886</xdr:rowOff>
                  </from>
                  <to>
                    <xdr:col>12</xdr:col>
                    <xdr:colOff>0</xdr:colOff>
                    <xdr:row>348</xdr:row>
                    <xdr:rowOff>0</xdr:rowOff>
                  </to>
                </anchor>
              </controlPr>
            </control>
          </mc:Choice>
        </mc:AlternateContent>
        <mc:AlternateContent xmlns:mc="http://schemas.openxmlformats.org/markup-compatibility/2006">
          <mc:Choice Requires="x14">
            <control shapeId="1191" r:id="rId114" name="Option Button 167">
              <controlPr defaultSize="0" autoFill="0" autoLine="0" autoPict="0">
                <anchor moveWithCells="1">
                  <from>
                    <xdr:col>10</xdr:col>
                    <xdr:colOff>304800</xdr:colOff>
                    <xdr:row>344</xdr:row>
                    <xdr:rowOff>70757</xdr:rowOff>
                  </from>
                  <to>
                    <xdr:col>11</xdr:col>
                    <xdr:colOff>38100</xdr:colOff>
                    <xdr:row>345</xdr:row>
                    <xdr:rowOff>108857</xdr:rowOff>
                  </to>
                </anchor>
              </controlPr>
            </control>
          </mc:Choice>
        </mc:AlternateContent>
        <mc:AlternateContent xmlns:mc="http://schemas.openxmlformats.org/markup-compatibility/2006">
          <mc:Choice Requires="x14">
            <control shapeId="1192" r:id="rId115" name="Option Button 168">
              <controlPr defaultSize="0" autoFill="0" autoLine="0" autoPict="0">
                <anchor moveWithCells="1">
                  <from>
                    <xdr:col>10</xdr:col>
                    <xdr:colOff>304800</xdr:colOff>
                    <xdr:row>345</xdr:row>
                    <xdr:rowOff>87086</xdr:rowOff>
                  </from>
                  <to>
                    <xdr:col>11</xdr:col>
                    <xdr:colOff>125186</xdr:colOff>
                    <xdr:row>346</xdr:row>
                    <xdr:rowOff>125186</xdr:rowOff>
                  </to>
                </anchor>
              </controlPr>
            </control>
          </mc:Choice>
        </mc:AlternateContent>
        <mc:AlternateContent xmlns:mc="http://schemas.openxmlformats.org/markup-compatibility/2006">
          <mc:Choice Requires="x14">
            <control shapeId="1193" r:id="rId116" name="Option Button 169">
              <controlPr defaultSize="0" autoFill="0" autoLine="0" autoPict="0">
                <anchor moveWithCells="1">
                  <from>
                    <xdr:col>10</xdr:col>
                    <xdr:colOff>304800</xdr:colOff>
                    <xdr:row>346</xdr:row>
                    <xdr:rowOff>108857</xdr:rowOff>
                  </from>
                  <to>
                    <xdr:col>11</xdr:col>
                    <xdr:colOff>419100</xdr:colOff>
                    <xdr:row>347</xdr:row>
                    <xdr:rowOff>125186</xdr:rowOff>
                  </to>
                </anchor>
              </controlPr>
            </control>
          </mc:Choice>
        </mc:AlternateContent>
        <mc:AlternateContent xmlns:mc="http://schemas.openxmlformats.org/markup-compatibility/2006">
          <mc:Choice Requires="x14">
            <control shapeId="1194" r:id="rId117" name="Group Box 170">
              <controlPr defaultSize="0" autoFill="0" autoPict="0">
                <anchor moveWithCells="1">
                  <from>
                    <xdr:col>1</xdr:col>
                    <xdr:colOff>0</xdr:colOff>
                    <xdr:row>344</xdr:row>
                    <xdr:rowOff>0</xdr:rowOff>
                  </from>
                  <to>
                    <xdr:col>2</xdr:col>
                    <xdr:colOff>0</xdr:colOff>
                    <xdr:row>348</xdr:row>
                    <xdr:rowOff>10886</xdr:rowOff>
                  </to>
                </anchor>
              </controlPr>
            </control>
          </mc:Choice>
        </mc:AlternateContent>
        <mc:AlternateContent xmlns:mc="http://schemas.openxmlformats.org/markup-compatibility/2006">
          <mc:Choice Requires="x14">
            <control shapeId="1195" r:id="rId118" name="Option Button 171">
              <controlPr defaultSize="0" autoFill="0" autoLine="0" autoPict="0">
                <anchor moveWithCells="1">
                  <from>
                    <xdr:col>1</xdr:col>
                    <xdr:colOff>266700</xdr:colOff>
                    <xdr:row>344</xdr:row>
                    <xdr:rowOff>136071</xdr:rowOff>
                  </from>
                  <to>
                    <xdr:col>1</xdr:col>
                    <xdr:colOff>609600</xdr:colOff>
                    <xdr:row>345</xdr:row>
                    <xdr:rowOff>174171</xdr:rowOff>
                  </to>
                </anchor>
              </controlPr>
            </control>
          </mc:Choice>
        </mc:AlternateContent>
        <mc:AlternateContent xmlns:mc="http://schemas.openxmlformats.org/markup-compatibility/2006">
          <mc:Choice Requires="x14">
            <control shapeId="1196" r:id="rId119" name="Option Button 172">
              <controlPr defaultSize="0" autoFill="0" autoLine="0" autoPict="0">
                <anchor moveWithCells="1">
                  <from>
                    <xdr:col>1</xdr:col>
                    <xdr:colOff>266700</xdr:colOff>
                    <xdr:row>345</xdr:row>
                    <xdr:rowOff>163286</xdr:rowOff>
                  </from>
                  <to>
                    <xdr:col>1</xdr:col>
                    <xdr:colOff>571500</xdr:colOff>
                    <xdr:row>347</xdr:row>
                    <xdr:rowOff>0</xdr:rowOff>
                  </to>
                </anchor>
              </controlPr>
            </control>
          </mc:Choice>
        </mc:AlternateContent>
        <mc:AlternateContent xmlns:mc="http://schemas.openxmlformats.org/markup-compatibility/2006">
          <mc:Choice Requires="x14">
            <control shapeId="1197" r:id="rId120" name="Group Box 173">
              <controlPr defaultSize="0" autoFill="0" autoPict="0">
                <anchor moveWithCells="1">
                  <from>
                    <xdr:col>10</xdr:col>
                    <xdr:colOff>0</xdr:colOff>
                    <xdr:row>349</xdr:row>
                    <xdr:rowOff>10886</xdr:rowOff>
                  </from>
                  <to>
                    <xdr:col>12</xdr:col>
                    <xdr:colOff>0</xdr:colOff>
                    <xdr:row>353</xdr:row>
                    <xdr:rowOff>0</xdr:rowOff>
                  </to>
                </anchor>
              </controlPr>
            </control>
          </mc:Choice>
        </mc:AlternateContent>
        <mc:AlternateContent xmlns:mc="http://schemas.openxmlformats.org/markup-compatibility/2006">
          <mc:Choice Requires="x14">
            <control shapeId="1198" r:id="rId121" name="Option Button 174">
              <controlPr defaultSize="0" autoFill="0" autoLine="0" autoPict="0">
                <anchor moveWithCells="1">
                  <from>
                    <xdr:col>10</xdr:col>
                    <xdr:colOff>304800</xdr:colOff>
                    <xdr:row>349</xdr:row>
                    <xdr:rowOff>70757</xdr:rowOff>
                  </from>
                  <to>
                    <xdr:col>11</xdr:col>
                    <xdr:colOff>21771</xdr:colOff>
                    <xdr:row>350</xdr:row>
                    <xdr:rowOff>108857</xdr:rowOff>
                  </to>
                </anchor>
              </controlPr>
            </control>
          </mc:Choice>
        </mc:AlternateContent>
        <mc:AlternateContent xmlns:mc="http://schemas.openxmlformats.org/markup-compatibility/2006">
          <mc:Choice Requires="x14">
            <control shapeId="1199" r:id="rId122" name="Option Button 175">
              <controlPr defaultSize="0" autoFill="0" autoLine="0" autoPict="0">
                <anchor moveWithCells="1">
                  <from>
                    <xdr:col>10</xdr:col>
                    <xdr:colOff>304800</xdr:colOff>
                    <xdr:row>350</xdr:row>
                    <xdr:rowOff>87086</xdr:rowOff>
                  </from>
                  <to>
                    <xdr:col>11</xdr:col>
                    <xdr:colOff>125186</xdr:colOff>
                    <xdr:row>351</xdr:row>
                    <xdr:rowOff>125186</xdr:rowOff>
                  </to>
                </anchor>
              </controlPr>
            </control>
          </mc:Choice>
        </mc:AlternateContent>
        <mc:AlternateContent xmlns:mc="http://schemas.openxmlformats.org/markup-compatibility/2006">
          <mc:Choice Requires="x14">
            <control shapeId="1200" r:id="rId123" name="Option Button 176">
              <controlPr defaultSize="0" autoFill="0" autoLine="0" autoPict="0">
                <anchor moveWithCells="1">
                  <from>
                    <xdr:col>10</xdr:col>
                    <xdr:colOff>304800</xdr:colOff>
                    <xdr:row>351</xdr:row>
                    <xdr:rowOff>108857</xdr:rowOff>
                  </from>
                  <to>
                    <xdr:col>11</xdr:col>
                    <xdr:colOff>419100</xdr:colOff>
                    <xdr:row>352</xdr:row>
                    <xdr:rowOff>125186</xdr:rowOff>
                  </to>
                </anchor>
              </controlPr>
            </control>
          </mc:Choice>
        </mc:AlternateContent>
        <mc:AlternateContent xmlns:mc="http://schemas.openxmlformats.org/markup-compatibility/2006">
          <mc:Choice Requires="x14">
            <control shapeId="1201" r:id="rId124" name="Group Box 177">
              <controlPr defaultSize="0" autoFill="0" autoPict="0">
                <anchor moveWithCells="1">
                  <from>
                    <xdr:col>1</xdr:col>
                    <xdr:colOff>0</xdr:colOff>
                    <xdr:row>349</xdr:row>
                    <xdr:rowOff>0</xdr:rowOff>
                  </from>
                  <to>
                    <xdr:col>2</xdr:col>
                    <xdr:colOff>0</xdr:colOff>
                    <xdr:row>353</xdr:row>
                    <xdr:rowOff>10886</xdr:rowOff>
                  </to>
                </anchor>
              </controlPr>
            </control>
          </mc:Choice>
        </mc:AlternateContent>
        <mc:AlternateContent xmlns:mc="http://schemas.openxmlformats.org/markup-compatibility/2006">
          <mc:Choice Requires="x14">
            <control shapeId="1202" r:id="rId125" name="Option Button 178">
              <controlPr defaultSize="0" autoFill="0" autoLine="0" autoPict="0">
                <anchor moveWithCells="1">
                  <from>
                    <xdr:col>1</xdr:col>
                    <xdr:colOff>266700</xdr:colOff>
                    <xdr:row>349</xdr:row>
                    <xdr:rowOff>136071</xdr:rowOff>
                  </from>
                  <to>
                    <xdr:col>1</xdr:col>
                    <xdr:colOff>609600</xdr:colOff>
                    <xdr:row>350</xdr:row>
                    <xdr:rowOff>163286</xdr:rowOff>
                  </to>
                </anchor>
              </controlPr>
            </control>
          </mc:Choice>
        </mc:AlternateContent>
        <mc:AlternateContent xmlns:mc="http://schemas.openxmlformats.org/markup-compatibility/2006">
          <mc:Choice Requires="x14">
            <control shapeId="1203" r:id="rId126" name="Option Button 179">
              <controlPr defaultSize="0" autoFill="0" autoLine="0" autoPict="0">
                <anchor moveWithCells="1">
                  <from>
                    <xdr:col>1</xdr:col>
                    <xdr:colOff>266700</xdr:colOff>
                    <xdr:row>350</xdr:row>
                    <xdr:rowOff>163286</xdr:rowOff>
                  </from>
                  <to>
                    <xdr:col>1</xdr:col>
                    <xdr:colOff>571500</xdr:colOff>
                    <xdr:row>352</xdr:row>
                    <xdr:rowOff>0</xdr:rowOff>
                  </to>
                </anchor>
              </controlPr>
            </control>
          </mc:Choice>
        </mc:AlternateContent>
        <mc:AlternateContent xmlns:mc="http://schemas.openxmlformats.org/markup-compatibility/2006">
          <mc:Choice Requires="x14">
            <control shapeId="1204" r:id="rId127" name="Group Box 180">
              <controlPr defaultSize="0" autoFill="0" autoPict="0">
                <anchor moveWithCells="1">
                  <from>
                    <xdr:col>10</xdr:col>
                    <xdr:colOff>0</xdr:colOff>
                    <xdr:row>354</xdr:row>
                    <xdr:rowOff>10886</xdr:rowOff>
                  </from>
                  <to>
                    <xdr:col>12</xdr:col>
                    <xdr:colOff>0</xdr:colOff>
                    <xdr:row>358</xdr:row>
                    <xdr:rowOff>0</xdr:rowOff>
                  </to>
                </anchor>
              </controlPr>
            </control>
          </mc:Choice>
        </mc:AlternateContent>
        <mc:AlternateContent xmlns:mc="http://schemas.openxmlformats.org/markup-compatibility/2006">
          <mc:Choice Requires="x14">
            <control shapeId="1205" r:id="rId128" name="Option Button 181">
              <controlPr defaultSize="0" autoFill="0" autoLine="0" autoPict="0">
                <anchor moveWithCells="1">
                  <from>
                    <xdr:col>10</xdr:col>
                    <xdr:colOff>304800</xdr:colOff>
                    <xdr:row>354</xdr:row>
                    <xdr:rowOff>70757</xdr:rowOff>
                  </from>
                  <to>
                    <xdr:col>11</xdr:col>
                    <xdr:colOff>21771</xdr:colOff>
                    <xdr:row>355</xdr:row>
                    <xdr:rowOff>108857</xdr:rowOff>
                  </to>
                </anchor>
              </controlPr>
            </control>
          </mc:Choice>
        </mc:AlternateContent>
        <mc:AlternateContent xmlns:mc="http://schemas.openxmlformats.org/markup-compatibility/2006">
          <mc:Choice Requires="x14">
            <control shapeId="1206" r:id="rId129" name="Option Button 182">
              <controlPr defaultSize="0" autoFill="0" autoLine="0" autoPict="0">
                <anchor moveWithCells="1">
                  <from>
                    <xdr:col>10</xdr:col>
                    <xdr:colOff>304800</xdr:colOff>
                    <xdr:row>355</xdr:row>
                    <xdr:rowOff>87086</xdr:rowOff>
                  </from>
                  <to>
                    <xdr:col>11</xdr:col>
                    <xdr:colOff>125186</xdr:colOff>
                    <xdr:row>356</xdr:row>
                    <xdr:rowOff>125186</xdr:rowOff>
                  </to>
                </anchor>
              </controlPr>
            </control>
          </mc:Choice>
        </mc:AlternateContent>
        <mc:AlternateContent xmlns:mc="http://schemas.openxmlformats.org/markup-compatibility/2006">
          <mc:Choice Requires="x14">
            <control shapeId="1207" r:id="rId130" name="Option Button 183">
              <controlPr defaultSize="0" autoFill="0" autoLine="0" autoPict="0">
                <anchor moveWithCells="1">
                  <from>
                    <xdr:col>10</xdr:col>
                    <xdr:colOff>304800</xdr:colOff>
                    <xdr:row>356</xdr:row>
                    <xdr:rowOff>108857</xdr:rowOff>
                  </from>
                  <to>
                    <xdr:col>11</xdr:col>
                    <xdr:colOff>419100</xdr:colOff>
                    <xdr:row>357</xdr:row>
                    <xdr:rowOff>125186</xdr:rowOff>
                  </to>
                </anchor>
              </controlPr>
            </control>
          </mc:Choice>
        </mc:AlternateContent>
        <mc:AlternateContent xmlns:mc="http://schemas.openxmlformats.org/markup-compatibility/2006">
          <mc:Choice Requires="x14">
            <control shapeId="1208" r:id="rId131" name="Group Box 184">
              <controlPr defaultSize="0" autoFill="0" autoPict="0">
                <anchor moveWithCells="1">
                  <from>
                    <xdr:col>1</xdr:col>
                    <xdr:colOff>0</xdr:colOff>
                    <xdr:row>354</xdr:row>
                    <xdr:rowOff>0</xdr:rowOff>
                  </from>
                  <to>
                    <xdr:col>2</xdr:col>
                    <xdr:colOff>0</xdr:colOff>
                    <xdr:row>358</xdr:row>
                    <xdr:rowOff>10886</xdr:rowOff>
                  </to>
                </anchor>
              </controlPr>
            </control>
          </mc:Choice>
        </mc:AlternateContent>
        <mc:AlternateContent xmlns:mc="http://schemas.openxmlformats.org/markup-compatibility/2006">
          <mc:Choice Requires="x14">
            <control shapeId="1209" r:id="rId132" name="Option Button 185">
              <controlPr defaultSize="0" autoFill="0" autoLine="0" autoPict="0">
                <anchor moveWithCells="1">
                  <from>
                    <xdr:col>1</xdr:col>
                    <xdr:colOff>266700</xdr:colOff>
                    <xdr:row>354</xdr:row>
                    <xdr:rowOff>136071</xdr:rowOff>
                  </from>
                  <to>
                    <xdr:col>1</xdr:col>
                    <xdr:colOff>609600</xdr:colOff>
                    <xdr:row>355</xdr:row>
                    <xdr:rowOff>163286</xdr:rowOff>
                  </to>
                </anchor>
              </controlPr>
            </control>
          </mc:Choice>
        </mc:AlternateContent>
        <mc:AlternateContent xmlns:mc="http://schemas.openxmlformats.org/markup-compatibility/2006">
          <mc:Choice Requires="x14">
            <control shapeId="1210" r:id="rId133" name="Option Button 186">
              <controlPr defaultSize="0" autoFill="0" autoLine="0" autoPict="0">
                <anchor moveWithCells="1">
                  <from>
                    <xdr:col>1</xdr:col>
                    <xdr:colOff>266700</xdr:colOff>
                    <xdr:row>355</xdr:row>
                    <xdr:rowOff>163286</xdr:rowOff>
                  </from>
                  <to>
                    <xdr:col>1</xdr:col>
                    <xdr:colOff>571500</xdr:colOff>
                    <xdr:row>357</xdr:row>
                    <xdr:rowOff>0</xdr:rowOff>
                  </to>
                </anchor>
              </controlPr>
            </control>
          </mc:Choice>
        </mc:AlternateContent>
        <mc:AlternateContent xmlns:mc="http://schemas.openxmlformats.org/markup-compatibility/2006">
          <mc:Choice Requires="x14">
            <control shapeId="1211" r:id="rId134" name="Group Box 187">
              <controlPr defaultSize="0" autoFill="0" autoPict="0">
                <anchor moveWithCells="1">
                  <from>
                    <xdr:col>10</xdr:col>
                    <xdr:colOff>0</xdr:colOff>
                    <xdr:row>359</xdr:row>
                    <xdr:rowOff>10886</xdr:rowOff>
                  </from>
                  <to>
                    <xdr:col>12</xdr:col>
                    <xdr:colOff>0</xdr:colOff>
                    <xdr:row>365</xdr:row>
                    <xdr:rowOff>0</xdr:rowOff>
                  </to>
                </anchor>
              </controlPr>
            </control>
          </mc:Choice>
        </mc:AlternateContent>
        <mc:AlternateContent xmlns:mc="http://schemas.openxmlformats.org/markup-compatibility/2006">
          <mc:Choice Requires="x14">
            <control shapeId="1212" r:id="rId135" name="Option Button 188">
              <controlPr defaultSize="0" autoFill="0" autoLine="0" autoPict="0">
                <anchor moveWithCells="1">
                  <from>
                    <xdr:col>10</xdr:col>
                    <xdr:colOff>315686</xdr:colOff>
                    <xdr:row>359</xdr:row>
                    <xdr:rowOff>174171</xdr:rowOff>
                  </from>
                  <to>
                    <xdr:col>10</xdr:col>
                    <xdr:colOff>696686</xdr:colOff>
                    <xdr:row>361</xdr:row>
                    <xdr:rowOff>0</xdr:rowOff>
                  </to>
                </anchor>
              </controlPr>
            </control>
          </mc:Choice>
        </mc:AlternateContent>
        <mc:AlternateContent xmlns:mc="http://schemas.openxmlformats.org/markup-compatibility/2006">
          <mc:Choice Requires="x14">
            <control shapeId="1213" r:id="rId136" name="Option Button 189">
              <controlPr defaultSize="0" autoFill="0" autoLine="0" autoPict="0">
                <anchor moveWithCells="1">
                  <from>
                    <xdr:col>10</xdr:col>
                    <xdr:colOff>315686</xdr:colOff>
                    <xdr:row>361</xdr:row>
                    <xdr:rowOff>21771</xdr:rowOff>
                  </from>
                  <to>
                    <xdr:col>11</xdr:col>
                    <xdr:colOff>0</xdr:colOff>
                    <xdr:row>362</xdr:row>
                    <xdr:rowOff>38100</xdr:rowOff>
                  </to>
                </anchor>
              </controlPr>
            </control>
          </mc:Choice>
        </mc:AlternateContent>
        <mc:AlternateContent xmlns:mc="http://schemas.openxmlformats.org/markup-compatibility/2006">
          <mc:Choice Requires="x14">
            <control shapeId="1214" r:id="rId137" name="Option Button 190">
              <controlPr defaultSize="0" autoFill="0" autoLine="0" autoPict="0">
                <anchor moveWithCells="1">
                  <from>
                    <xdr:col>10</xdr:col>
                    <xdr:colOff>315686</xdr:colOff>
                    <xdr:row>362</xdr:row>
                    <xdr:rowOff>0</xdr:rowOff>
                  </from>
                  <to>
                    <xdr:col>11</xdr:col>
                    <xdr:colOff>228600</xdr:colOff>
                    <xdr:row>363</xdr:row>
                    <xdr:rowOff>108857</xdr:rowOff>
                  </to>
                </anchor>
              </controlPr>
            </control>
          </mc:Choice>
        </mc:AlternateContent>
        <mc:AlternateContent xmlns:mc="http://schemas.openxmlformats.org/markup-compatibility/2006">
          <mc:Choice Requires="x14">
            <control shapeId="1215" r:id="rId138" name="Group Box 191">
              <controlPr defaultSize="0" autoFill="0" autoPict="0">
                <anchor moveWithCells="1">
                  <from>
                    <xdr:col>1</xdr:col>
                    <xdr:colOff>0</xdr:colOff>
                    <xdr:row>359</xdr:row>
                    <xdr:rowOff>0</xdr:rowOff>
                  </from>
                  <to>
                    <xdr:col>2</xdr:col>
                    <xdr:colOff>0</xdr:colOff>
                    <xdr:row>365</xdr:row>
                    <xdr:rowOff>0</xdr:rowOff>
                  </to>
                </anchor>
              </controlPr>
            </control>
          </mc:Choice>
        </mc:AlternateContent>
        <mc:AlternateContent xmlns:mc="http://schemas.openxmlformats.org/markup-compatibility/2006">
          <mc:Choice Requires="x14">
            <control shapeId="1216" r:id="rId139" name="Option Button 192">
              <controlPr defaultSize="0" autoFill="0" autoLine="0" autoPict="0">
                <anchor moveWithCells="1">
                  <from>
                    <xdr:col>1</xdr:col>
                    <xdr:colOff>277586</xdr:colOff>
                    <xdr:row>360</xdr:row>
                    <xdr:rowOff>125186</xdr:rowOff>
                  </from>
                  <to>
                    <xdr:col>1</xdr:col>
                    <xdr:colOff>609600</xdr:colOff>
                    <xdr:row>361</xdr:row>
                    <xdr:rowOff>152400</xdr:rowOff>
                  </to>
                </anchor>
              </controlPr>
            </control>
          </mc:Choice>
        </mc:AlternateContent>
        <mc:AlternateContent xmlns:mc="http://schemas.openxmlformats.org/markup-compatibility/2006">
          <mc:Choice Requires="x14">
            <control shapeId="1217" r:id="rId140" name="Option Button 193">
              <controlPr defaultSize="0" autoFill="0" autoLine="0" autoPict="0">
                <anchor moveWithCells="1">
                  <from>
                    <xdr:col>1</xdr:col>
                    <xdr:colOff>288471</xdr:colOff>
                    <xdr:row>361</xdr:row>
                    <xdr:rowOff>152400</xdr:rowOff>
                  </from>
                  <to>
                    <xdr:col>1</xdr:col>
                    <xdr:colOff>593271</xdr:colOff>
                    <xdr:row>363</xdr:row>
                    <xdr:rowOff>0</xdr:rowOff>
                  </to>
                </anchor>
              </controlPr>
            </control>
          </mc:Choice>
        </mc:AlternateContent>
        <mc:AlternateContent xmlns:mc="http://schemas.openxmlformats.org/markup-compatibility/2006">
          <mc:Choice Requires="x14">
            <control shapeId="1218" r:id="rId141" name="Group Box 194">
              <controlPr defaultSize="0" autoFill="0" autoPict="0">
                <anchor moveWithCells="1">
                  <from>
                    <xdr:col>10</xdr:col>
                    <xdr:colOff>0</xdr:colOff>
                    <xdr:row>366</xdr:row>
                    <xdr:rowOff>10886</xdr:rowOff>
                  </from>
                  <to>
                    <xdr:col>12</xdr:col>
                    <xdr:colOff>0</xdr:colOff>
                    <xdr:row>370</xdr:row>
                    <xdr:rowOff>0</xdr:rowOff>
                  </to>
                </anchor>
              </controlPr>
            </control>
          </mc:Choice>
        </mc:AlternateContent>
        <mc:AlternateContent xmlns:mc="http://schemas.openxmlformats.org/markup-compatibility/2006">
          <mc:Choice Requires="x14">
            <control shapeId="1219" r:id="rId142" name="Option Button 195">
              <controlPr defaultSize="0" autoFill="0" autoLine="0" autoPict="0">
                <anchor moveWithCells="1">
                  <from>
                    <xdr:col>10</xdr:col>
                    <xdr:colOff>304800</xdr:colOff>
                    <xdr:row>366</xdr:row>
                    <xdr:rowOff>70757</xdr:rowOff>
                  </from>
                  <to>
                    <xdr:col>11</xdr:col>
                    <xdr:colOff>21771</xdr:colOff>
                    <xdr:row>367</xdr:row>
                    <xdr:rowOff>108857</xdr:rowOff>
                  </to>
                </anchor>
              </controlPr>
            </control>
          </mc:Choice>
        </mc:AlternateContent>
        <mc:AlternateContent xmlns:mc="http://schemas.openxmlformats.org/markup-compatibility/2006">
          <mc:Choice Requires="x14">
            <control shapeId="1220" r:id="rId143" name="Option Button 196">
              <controlPr defaultSize="0" autoFill="0" autoLine="0" autoPict="0">
                <anchor moveWithCells="1">
                  <from>
                    <xdr:col>10</xdr:col>
                    <xdr:colOff>304800</xdr:colOff>
                    <xdr:row>367</xdr:row>
                    <xdr:rowOff>87086</xdr:rowOff>
                  </from>
                  <to>
                    <xdr:col>11</xdr:col>
                    <xdr:colOff>125186</xdr:colOff>
                    <xdr:row>368</xdr:row>
                    <xdr:rowOff>125186</xdr:rowOff>
                  </to>
                </anchor>
              </controlPr>
            </control>
          </mc:Choice>
        </mc:AlternateContent>
        <mc:AlternateContent xmlns:mc="http://schemas.openxmlformats.org/markup-compatibility/2006">
          <mc:Choice Requires="x14">
            <control shapeId="1221" r:id="rId144" name="Option Button 197">
              <controlPr defaultSize="0" autoFill="0" autoLine="0" autoPict="0">
                <anchor moveWithCells="1">
                  <from>
                    <xdr:col>10</xdr:col>
                    <xdr:colOff>304800</xdr:colOff>
                    <xdr:row>368</xdr:row>
                    <xdr:rowOff>108857</xdr:rowOff>
                  </from>
                  <to>
                    <xdr:col>11</xdr:col>
                    <xdr:colOff>419100</xdr:colOff>
                    <xdr:row>369</xdr:row>
                    <xdr:rowOff>125186</xdr:rowOff>
                  </to>
                </anchor>
              </controlPr>
            </control>
          </mc:Choice>
        </mc:AlternateContent>
        <mc:AlternateContent xmlns:mc="http://schemas.openxmlformats.org/markup-compatibility/2006">
          <mc:Choice Requires="x14">
            <control shapeId="1222" r:id="rId145" name="Group Box 198">
              <controlPr defaultSize="0" autoFill="0" autoPict="0">
                <anchor moveWithCells="1">
                  <from>
                    <xdr:col>1</xdr:col>
                    <xdr:colOff>0</xdr:colOff>
                    <xdr:row>366</xdr:row>
                    <xdr:rowOff>0</xdr:rowOff>
                  </from>
                  <to>
                    <xdr:col>2</xdr:col>
                    <xdr:colOff>0</xdr:colOff>
                    <xdr:row>370</xdr:row>
                    <xdr:rowOff>10886</xdr:rowOff>
                  </to>
                </anchor>
              </controlPr>
            </control>
          </mc:Choice>
        </mc:AlternateContent>
        <mc:AlternateContent xmlns:mc="http://schemas.openxmlformats.org/markup-compatibility/2006">
          <mc:Choice Requires="x14">
            <control shapeId="1223" r:id="rId146" name="Option Button 199">
              <controlPr defaultSize="0" autoFill="0" autoLine="0" autoPict="0">
                <anchor moveWithCells="1">
                  <from>
                    <xdr:col>1</xdr:col>
                    <xdr:colOff>266700</xdr:colOff>
                    <xdr:row>366</xdr:row>
                    <xdr:rowOff>136071</xdr:rowOff>
                  </from>
                  <to>
                    <xdr:col>1</xdr:col>
                    <xdr:colOff>609600</xdr:colOff>
                    <xdr:row>367</xdr:row>
                    <xdr:rowOff>163286</xdr:rowOff>
                  </to>
                </anchor>
              </controlPr>
            </control>
          </mc:Choice>
        </mc:AlternateContent>
        <mc:AlternateContent xmlns:mc="http://schemas.openxmlformats.org/markup-compatibility/2006">
          <mc:Choice Requires="x14">
            <control shapeId="1224" r:id="rId147" name="Option Button 200">
              <controlPr defaultSize="0" autoFill="0" autoLine="0" autoPict="0">
                <anchor moveWithCells="1">
                  <from>
                    <xdr:col>1</xdr:col>
                    <xdr:colOff>266700</xdr:colOff>
                    <xdr:row>367</xdr:row>
                    <xdr:rowOff>163286</xdr:rowOff>
                  </from>
                  <to>
                    <xdr:col>1</xdr:col>
                    <xdr:colOff>571500</xdr:colOff>
                    <xdr:row>369</xdr:row>
                    <xdr:rowOff>0</xdr:rowOff>
                  </to>
                </anchor>
              </controlPr>
            </control>
          </mc:Choice>
        </mc:AlternateContent>
        <mc:AlternateContent xmlns:mc="http://schemas.openxmlformats.org/markup-compatibility/2006">
          <mc:Choice Requires="x14">
            <control shapeId="1225" r:id="rId148" name="Group Box 201">
              <controlPr defaultSize="0" autoFill="0" autoPict="0">
                <anchor moveWithCells="1">
                  <from>
                    <xdr:col>10</xdr:col>
                    <xdr:colOff>0</xdr:colOff>
                    <xdr:row>371</xdr:row>
                    <xdr:rowOff>10886</xdr:rowOff>
                  </from>
                  <to>
                    <xdr:col>12</xdr:col>
                    <xdr:colOff>0</xdr:colOff>
                    <xdr:row>375</xdr:row>
                    <xdr:rowOff>0</xdr:rowOff>
                  </to>
                </anchor>
              </controlPr>
            </control>
          </mc:Choice>
        </mc:AlternateContent>
        <mc:AlternateContent xmlns:mc="http://schemas.openxmlformats.org/markup-compatibility/2006">
          <mc:Choice Requires="x14">
            <control shapeId="1226" r:id="rId149" name="Option Button 202">
              <controlPr defaultSize="0" autoFill="0" autoLine="0" autoPict="0">
                <anchor moveWithCells="1">
                  <from>
                    <xdr:col>10</xdr:col>
                    <xdr:colOff>304800</xdr:colOff>
                    <xdr:row>371</xdr:row>
                    <xdr:rowOff>70757</xdr:rowOff>
                  </from>
                  <to>
                    <xdr:col>11</xdr:col>
                    <xdr:colOff>21771</xdr:colOff>
                    <xdr:row>372</xdr:row>
                    <xdr:rowOff>108857</xdr:rowOff>
                  </to>
                </anchor>
              </controlPr>
            </control>
          </mc:Choice>
        </mc:AlternateContent>
        <mc:AlternateContent xmlns:mc="http://schemas.openxmlformats.org/markup-compatibility/2006">
          <mc:Choice Requires="x14">
            <control shapeId="1227" r:id="rId150" name="Option Button 203">
              <controlPr defaultSize="0" autoFill="0" autoLine="0" autoPict="0">
                <anchor moveWithCells="1">
                  <from>
                    <xdr:col>10</xdr:col>
                    <xdr:colOff>304800</xdr:colOff>
                    <xdr:row>372</xdr:row>
                    <xdr:rowOff>87086</xdr:rowOff>
                  </from>
                  <to>
                    <xdr:col>11</xdr:col>
                    <xdr:colOff>125186</xdr:colOff>
                    <xdr:row>373</xdr:row>
                    <xdr:rowOff>125186</xdr:rowOff>
                  </to>
                </anchor>
              </controlPr>
            </control>
          </mc:Choice>
        </mc:AlternateContent>
        <mc:AlternateContent xmlns:mc="http://schemas.openxmlformats.org/markup-compatibility/2006">
          <mc:Choice Requires="x14">
            <control shapeId="1228" r:id="rId151" name="Option Button 204">
              <controlPr defaultSize="0" autoFill="0" autoLine="0" autoPict="0">
                <anchor moveWithCells="1">
                  <from>
                    <xdr:col>10</xdr:col>
                    <xdr:colOff>304800</xdr:colOff>
                    <xdr:row>373</xdr:row>
                    <xdr:rowOff>108857</xdr:rowOff>
                  </from>
                  <to>
                    <xdr:col>11</xdr:col>
                    <xdr:colOff>419100</xdr:colOff>
                    <xdr:row>374</xdr:row>
                    <xdr:rowOff>125186</xdr:rowOff>
                  </to>
                </anchor>
              </controlPr>
            </control>
          </mc:Choice>
        </mc:AlternateContent>
        <mc:AlternateContent xmlns:mc="http://schemas.openxmlformats.org/markup-compatibility/2006">
          <mc:Choice Requires="x14">
            <control shapeId="1229" r:id="rId152" name="Group Box 205">
              <controlPr defaultSize="0" autoFill="0" autoPict="0">
                <anchor moveWithCells="1">
                  <from>
                    <xdr:col>1</xdr:col>
                    <xdr:colOff>0</xdr:colOff>
                    <xdr:row>371</xdr:row>
                    <xdr:rowOff>0</xdr:rowOff>
                  </from>
                  <to>
                    <xdr:col>2</xdr:col>
                    <xdr:colOff>0</xdr:colOff>
                    <xdr:row>375</xdr:row>
                    <xdr:rowOff>10886</xdr:rowOff>
                  </to>
                </anchor>
              </controlPr>
            </control>
          </mc:Choice>
        </mc:AlternateContent>
        <mc:AlternateContent xmlns:mc="http://schemas.openxmlformats.org/markup-compatibility/2006">
          <mc:Choice Requires="x14">
            <control shapeId="1230" r:id="rId153" name="Option Button 206">
              <controlPr defaultSize="0" autoFill="0" autoLine="0" autoPict="0">
                <anchor moveWithCells="1">
                  <from>
                    <xdr:col>1</xdr:col>
                    <xdr:colOff>266700</xdr:colOff>
                    <xdr:row>371</xdr:row>
                    <xdr:rowOff>136071</xdr:rowOff>
                  </from>
                  <to>
                    <xdr:col>1</xdr:col>
                    <xdr:colOff>609600</xdr:colOff>
                    <xdr:row>372</xdr:row>
                    <xdr:rowOff>163286</xdr:rowOff>
                  </to>
                </anchor>
              </controlPr>
            </control>
          </mc:Choice>
        </mc:AlternateContent>
        <mc:AlternateContent xmlns:mc="http://schemas.openxmlformats.org/markup-compatibility/2006">
          <mc:Choice Requires="x14">
            <control shapeId="1231" r:id="rId154" name="Option Button 207">
              <controlPr defaultSize="0" autoFill="0" autoLine="0" autoPict="0">
                <anchor moveWithCells="1">
                  <from>
                    <xdr:col>1</xdr:col>
                    <xdr:colOff>266700</xdr:colOff>
                    <xdr:row>372</xdr:row>
                    <xdr:rowOff>163286</xdr:rowOff>
                  </from>
                  <to>
                    <xdr:col>1</xdr:col>
                    <xdr:colOff>571500</xdr:colOff>
                    <xdr:row>374</xdr:row>
                    <xdr:rowOff>0</xdr:rowOff>
                  </to>
                </anchor>
              </controlPr>
            </control>
          </mc:Choice>
        </mc:AlternateContent>
        <mc:AlternateContent xmlns:mc="http://schemas.openxmlformats.org/markup-compatibility/2006">
          <mc:Choice Requires="x14">
            <control shapeId="1232" r:id="rId155" name="Group Box 208">
              <controlPr defaultSize="0" autoFill="0" autoPict="0">
                <anchor moveWithCells="1">
                  <from>
                    <xdr:col>10</xdr:col>
                    <xdr:colOff>0</xdr:colOff>
                    <xdr:row>400</xdr:row>
                    <xdr:rowOff>10886</xdr:rowOff>
                  </from>
                  <to>
                    <xdr:col>12</xdr:col>
                    <xdr:colOff>0</xdr:colOff>
                    <xdr:row>404</xdr:row>
                    <xdr:rowOff>0</xdr:rowOff>
                  </to>
                </anchor>
              </controlPr>
            </control>
          </mc:Choice>
        </mc:AlternateContent>
        <mc:AlternateContent xmlns:mc="http://schemas.openxmlformats.org/markup-compatibility/2006">
          <mc:Choice Requires="x14">
            <control shapeId="1233" r:id="rId156" name="Option Button 209">
              <controlPr defaultSize="0" autoFill="0" autoLine="0" autoPict="0">
                <anchor moveWithCells="1">
                  <from>
                    <xdr:col>10</xdr:col>
                    <xdr:colOff>304800</xdr:colOff>
                    <xdr:row>400</xdr:row>
                    <xdr:rowOff>70757</xdr:rowOff>
                  </from>
                  <to>
                    <xdr:col>11</xdr:col>
                    <xdr:colOff>21771</xdr:colOff>
                    <xdr:row>401</xdr:row>
                    <xdr:rowOff>108857</xdr:rowOff>
                  </to>
                </anchor>
              </controlPr>
            </control>
          </mc:Choice>
        </mc:AlternateContent>
        <mc:AlternateContent xmlns:mc="http://schemas.openxmlformats.org/markup-compatibility/2006">
          <mc:Choice Requires="x14">
            <control shapeId="1234" r:id="rId157" name="Option Button 210">
              <controlPr defaultSize="0" autoFill="0" autoLine="0" autoPict="0">
                <anchor moveWithCells="1">
                  <from>
                    <xdr:col>10</xdr:col>
                    <xdr:colOff>304800</xdr:colOff>
                    <xdr:row>401</xdr:row>
                    <xdr:rowOff>87086</xdr:rowOff>
                  </from>
                  <to>
                    <xdr:col>11</xdr:col>
                    <xdr:colOff>125186</xdr:colOff>
                    <xdr:row>402</xdr:row>
                    <xdr:rowOff>125186</xdr:rowOff>
                  </to>
                </anchor>
              </controlPr>
            </control>
          </mc:Choice>
        </mc:AlternateContent>
        <mc:AlternateContent xmlns:mc="http://schemas.openxmlformats.org/markup-compatibility/2006">
          <mc:Choice Requires="x14">
            <control shapeId="1235" r:id="rId158" name="Option Button 211">
              <controlPr defaultSize="0" autoFill="0" autoLine="0" autoPict="0">
                <anchor moveWithCells="1">
                  <from>
                    <xdr:col>10</xdr:col>
                    <xdr:colOff>304800</xdr:colOff>
                    <xdr:row>402</xdr:row>
                    <xdr:rowOff>108857</xdr:rowOff>
                  </from>
                  <to>
                    <xdr:col>11</xdr:col>
                    <xdr:colOff>419100</xdr:colOff>
                    <xdr:row>403</xdr:row>
                    <xdr:rowOff>125186</xdr:rowOff>
                  </to>
                </anchor>
              </controlPr>
            </control>
          </mc:Choice>
        </mc:AlternateContent>
        <mc:AlternateContent xmlns:mc="http://schemas.openxmlformats.org/markup-compatibility/2006">
          <mc:Choice Requires="x14">
            <control shapeId="1236" r:id="rId159" name="Group Box 212">
              <controlPr defaultSize="0" autoFill="0" autoPict="0">
                <anchor moveWithCells="1">
                  <from>
                    <xdr:col>10</xdr:col>
                    <xdr:colOff>0</xdr:colOff>
                    <xdr:row>405</xdr:row>
                    <xdr:rowOff>10886</xdr:rowOff>
                  </from>
                  <to>
                    <xdr:col>12</xdr:col>
                    <xdr:colOff>0</xdr:colOff>
                    <xdr:row>409</xdr:row>
                    <xdr:rowOff>0</xdr:rowOff>
                  </to>
                </anchor>
              </controlPr>
            </control>
          </mc:Choice>
        </mc:AlternateContent>
        <mc:AlternateContent xmlns:mc="http://schemas.openxmlformats.org/markup-compatibility/2006">
          <mc:Choice Requires="x14">
            <control shapeId="1237" r:id="rId160" name="Option Button 213">
              <controlPr defaultSize="0" autoFill="0" autoLine="0" autoPict="0">
                <anchor moveWithCells="1">
                  <from>
                    <xdr:col>10</xdr:col>
                    <xdr:colOff>304800</xdr:colOff>
                    <xdr:row>405</xdr:row>
                    <xdr:rowOff>70757</xdr:rowOff>
                  </from>
                  <to>
                    <xdr:col>11</xdr:col>
                    <xdr:colOff>21771</xdr:colOff>
                    <xdr:row>406</xdr:row>
                    <xdr:rowOff>108857</xdr:rowOff>
                  </to>
                </anchor>
              </controlPr>
            </control>
          </mc:Choice>
        </mc:AlternateContent>
        <mc:AlternateContent xmlns:mc="http://schemas.openxmlformats.org/markup-compatibility/2006">
          <mc:Choice Requires="x14">
            <control shapeId="1238" r:id="rId161" name="Option Button 214">
              <controlPr defaultSize="0" autoFill="0" autoLine="0" autoPict="0">
                <anchor moveWithCells="1">
                  <from>
                    <xdr:col>10</xdr:col>
                    <xdr:colOff>304800</xdr:colOff>
                    <xdr:row>406</xdr:row>
                    <xdr:rowOff>87086</xdr:rowOff>
                  </from>
                  <to>
                    <xdr:col>11</xdr:col>
                    <xdr:colOff>125186</xdr:colOff>
                    <xdr:row>407</xdr:row>
                    <xdr:rowOff>125186</xdr:rowOff>
                  </to>
                </anchor>
              </controlPr>
            </control>
          </mc:Choice>
        </mc:AlternateContent>
        <mc:AlternateContent xmlns:mc="http://schemas.openxmlformats.org/markup-compatibility/2006">
          <mc:Choice Requires="x14">
            <control shapeId="1239" r:id="rId162" name="Option Button 215">
              <controlPr defaultSize="0" autoFill="0" autoLine="0" autoPict="0">
                <anchor moveWithCells="1">
                  <from>
                    <xdr:col>10</xdr:col>
                    <xdr:colOff>304800</xdr:colOff>
                    <xdr:row>407</xdr:row>
                    <xdr:rowOff>108857</xdr:rowOff>
                  </from>
                  <to>
                    <xdr:col>11</xdr:col>
                    <xdr:colOff>419100</xdr:colOff>
                    <xdr:row>408</xdr:row>
                    <xdr:rowOff>125186</xdr:rowOff>
                  </to>
                </anchor>
              </controlPr>
            </control>
          </mc:Choice>
        </mc:AlternateContent>
        <mc:AlternateContent xmlns:mc="http://schemas.openxmlformats.org/markup-compatibility/2006">
          <mc:Choice Requires="x14">
            <control shapeId="1240" r:id="rId163" name="Group Box 216">
              <controlPr defaultSize="0" autoFill="0" autoPict="0">
                <anchor moveWithCells="1">
                  <from>
                    <xdr:col>1</xdr:col>
                    <xdr:colOff>0</xdr:colOff>
                    <xdr:row>405</xdr:row>
                    <xdr:rowOff>0</xdr:rowOff>
                  </from>
                  <to>
                    <xdr:col>2</xdr:col>
                    <xdr:colOff>0</xdr:colOff>
                    <xdr:row>409</xdr:row>
                    <xdr:rowOff>10886</xdr:rowOff>
                  </to>
                </anchor>
              </controlPr>
            </control>
          </mc:Choice>
        </mc:AlternateContent>
        <mc:AlternateContent xmlns:mc="http://schemas.openxmlformats.org/markup-compatibility/2006">
          <mc:Choice Requires="x14">
            <control shapeId="1241" r:id="rId164" name="Option Button 217">
              <controlPr defaultSize="0" autoFill="0" autoLine="0" autoPict="0">
                <anchor moveWithCells="1">
                  <from>
                    <xdr:col>1</xdr:col>
                    <xdr:colOff>266700</xdr:colOff>
                    <xdr:row>405</xdr:row>
                    <xdr:rowOff>136071</xdr:rowOff>
                  </from>
                  <to>
                    <xdr:col>1</xdr:col>
                    <xdr:colOff>609600</xdr:colOff>
                    <xdr:row>406</xdr:row>
                    <xdr:rowOff>163286</xdr:rowOff>
                  </to>
                </anchor>
              </controlPr>
            </control>
          </mc:Choice>
        </mc:AlternateContent>
        <mc:AlternateContent xmlns:mc="http://schemas.openxmlformats.org/markup-compatibility/2006">
          <mc:Choice Requires="x14">
            <control shapeId="1242" r:id="rId165" name="Option Button 218">
              <controlPr defaultSize="0" autoFill="0" autoLine="0" autoPict="0">
                <anchor moveWithCells="1">
                  <from>
                    <xdr:col>1</xdr:col>
                    <xdr:colOff>266700</xdr:colOff>
                    <xdr:row>406</xdr:row>
                    <xdr:rowOff>163286</xdr:rowOff>
                  </from>
                  <to>
                    <xdr:col>1</xdr:col>
                    <xdr:colOff>571500</xdr:colOff>
                    <xdr:row>408</xdr:row>
                    <xdr:rowOff>0</xdr:rowOff>
                  </to>
                </anchor>
              </controlPr>
            </control>
          </mc:Choice>
        </mc:AlternateContent>
        <mc:AlternateContent xmlns:mc="http://schemas.openxmlformats.org/markup-compatibility/2006">
          <mc:Choice Requires="x14">
            <control shapeId="1243" r:id="rId166" name="Group Box 219">
              <controlPr defaultSize="0" autoFill="0" autoPict="0">
                <anchor moveWithCells="1">
                  <from>
                    <xdr:col>10</xdr:col>
                    <xdr:colOff>0</xdr:colOff>
                    <xdr:row>410</xdr:row>
                    <xdr:rowOff>10886</xdr:rowOff>
                  </from>
                  <to>
                    <xdr:col>12</xdr:col>
                    <xdr:colOff>0</xdr:colOff>
                    <xdr:row>414</xdr:row>
                    <xdr:rowOff>0</xdr:rowOff>
                  </to>
                </anchor>
              </controlPr>
            </control>
          </mc:Choice>
        </mc:AlternateContent>
        <mc:AlternateContent xmlns:mc="http://schemas.openxmlformats.org/markup-compatibility/2006">
          <mc:Choice Requires="x14">
            <control shapeId="1244" r:id="rId167" name="Option Button 220">
              <controlPr defaultSize="0" autoFill="0" autoLine="0" autoPict="0">
                <anchor moveWithCells="1">
                  <from>
                    <xdr:col>10</xdr:col>
                    <xdr:colOff>304800</xdr:colOff>
                    <xdr:row>410</xdr:row>
                    <xdr:rowOff>70757</xdr:rowOff>
                  </from>
                  <to>
                    <xdr:col>11</xdr:col>
                    <xdr:colOff>21771</xdr:colOff>
                    <xdr:row>411</xdr:row>
                    <xdr:rowOff>108857</xdr:rowOff>
                  </to>
                </anchor>
              </controlPr>
            </control>
          </mc:Choice>
        </mc:AlternateContent>
        <mc:AlternateContent xmlns:mc="http://schemas.openxmlformats.org/markup-compatibility/2006">
          <mc:Choice Requires="x14">
            <control shapeId="1245" r:id="rId168" name="Option Button 221">
              <controlPr defaultSize="0" autoFill="0" autoLine="0" autoPict="0">
                <anchor moveWithCells="1">
                  <from>
                    <xdr:col>10</xdr:col>
                    <xdr:colOff>304800</xdr:colOff>
                    <xdr:row>411</xdr:row>
                    <xdr:rowOff>87086</xdr:rowOff>
                  </from>
                  <to>
                    <xdr:col>11</xdr:col>
                    <xdr:colOff>125186</xdr:colOff>
                    <xdr:row>412</xdr:row>
                    <xdr:rowOff>125186</xdr:rowOff>
                  </to>
                </anchor>
              </controlPr>
            </control>
          </mc:Choice>
        </mc:AlternateContent>
        <mc:AlternateContent xmlns:mc="http://schemas.openxmlformats.org/markup-compatibility/2006">
          <mc:Choice Requires="x14">
            <control shapeId="1246" r:id="rId169" name="Option Button 222">
              <controlPr defaultSize="0" autoFill="0" autoLine="0" autoPict="0">
                <anchor moveWithCells="1">
                  <from>
                    <xdr:col>10</xdr:col>
                    <xdr:colOff>304800</xdr:colOff>
                    <xdr:row>412</xdr:row>
                    <xdr:rowOff>108857</xdr:rowOff>
                  </from>
                  <to>
                    <xdr:col>11</xdr:col>
                    <xdr:colOff>419100</xdr:colOff>
                    <xdr:row>413</xdr:row>
                    <xdr:rowOff>125186</xdr:rowOff>
                  </to>
                </anchor>
              </controlPr>
            </control>
          </mc:Choice>
        </mc:AlternateContent>
        <mc:AlternateContent xmlns:mc="http://schemas.openxmlformats.org/markup-compatibility/2006">
          <mc:Choice Requires="x14">
            <control shapeId="1247" r:id="rId170" name="Group Box 223">
              <controlPr defaultSize="0" autoFill="0" autoPict="0">
                <anchor moveWithCells="1">
                  <from>
                    <xdr:col>1</xdr:col>
                    <xdr:colOff>0</xdr:colOff>
                    <xdr:row>410</xdr:row>
                    <xdr:rowOff>0</xdr:rowOff>
                  </from>
                  <to>
                    <xdr:col>2</xdr:col>
                    <xdr:colOff>0</xdr:colOff>
                    <xdr:row>414</xdr:row>
                    <xdr:rowOff>10886</xdr:rowOff>
                  </to>
                </anchor>
              </controlPr>
            </control>
          </mc:Choice>
        </mc:AlternateContent>
        <mc:AlternateContent xmlns:mc="http://schemas.openxmlformats.org/markup-compatibility/2006">
          <mc:Choice Requires="x14">
            <control shapeId="1248" r:id="rId171" name="Option Button 224">
              <controlPr defaultSize="0" autoFill="0" autoLine="0" autoPict="0">
                <anchor moveWithCells="1">
                  <from>
                    <xdr:col>1</xdr:col>
                    <xdr:colOff>266700</xdr:colOff>
                    <xdr:row>410</xdr:row>
                    <xdr:rowOff>136071</xdr:rowOff>
                  </from>
                  <to>
                    <xdr:col>1</xdr:col>
                    <xdr:colOff>609600</xdr:colOff>
                    <xdr:row>411</xdr:row>
                    <xdr:rowOff>163286</xdr:rowOff>
                  </to>
                </anchor>
              </controlPr>
            </control>
          </mc:Choice>
        </mc:AlternateContent>
        <mc:AlternateContent xmlns:mc="http://schemas.openxmlformats.org/markup-compatibility/2006">
          <mc:Choice Requires="x14">
            <control shapeId="1249" r:id="rId172" name="Option Button 225">
              <controlPr defaultSize="0" autoFill="0" autoLine="0" autoPict="0">
                <anchor moveWithCells="1">
                  <from>
                    <xdr:col>1</xdr:col>
                    <xdr:colOff>266700</xdr:colOff>
                    <xdr:row>411</xdr:row>
                    <xdr:rowOff>163286</xdr:rowOff>
                  </from>
                  <to>
                    <xdr:col>1</xdr:col>
                    <xdr:colOff>571500</xdr:colOff>
                    <xdr:row>413</xdr:row>
                    <xdr:rowOff>0</xdr:rowOff>
                  </to>
                </anchor>
              </controlPr>
            </control>
          </mc:Choice>
        </mc:AlternateContent>
        <mc:AlternateContent xmlns:mc="http://schemas.openxmlformats.org/markup-compatibility/2006">
          <mc:Choice Requires="x14">
            <control shapeId="1250" r:id="rId173" name="Group Box 226">
              <controlPr defaultSize="0" autoFill="0" autoPict="0">
                <anchor moveWithCells="1">
                  <from>
                    <xdr:col>10</xdr:col>
                    <xdr:colOff>0</xdr:colOff>
                    <xdr:row>415</xdr:row>
                    <xdr:rowOff>10886</xdr:rowOff>
                  </from>
                  <to>
                    <xdr:col>12</xdr:col>
                    <xdr:colOff>0</xdr:colOff>
                    <xdr:row>419</xdr:row>
                    <xdr:rowOff>0</xdr:rowOff>
                  </to>
                </anchor>
              </controlPr>
            </control>
          </mc:Choice>
        </mc:AlternateContent>
        <mc:AlternateContent xmlns:mc="http://schemas.openxmlformats.org/markup-compatibility/2006">
          <mc:Choice Requires="x14">
            <control shapeId="1251" r:id="rId174" name="Option Button 227">
              <controlPr defaultSize="0" autoFill="0" autoLine="0" autoPict="0">
                <anchor moveWithCells="1">
                  <from>
                    <xdr:col>10</xdr:col>
                    <xdr:colOff>304800</xdr:colOff>
                    <xdr:row>415</xdr:row>
                    <xdr:rowOff>70757</xdr:rowOff>
                  </from>
                  <to>
                    <xdr:col>11</xdr:col>
                    <xdr:colOff>21771</xdr:colOff>
                    <xdr:row>416</xdr:row>
                    <xdr:rowOff>108857</xdr:rowOff>
                  </to>
                </anchor>
              </controlPr>
            </control>
          </mc:Choice>
        </mc:AlternateContent>
        <mc:AlternateContent xmlns:mc="http://schemas.openxmlformats.org/markup-compatibility/2006">
          <mc:Choice Requires="x14">
            <control shapeId="1252" r:id="rId175" name="Option Button 228">
              <controlPr defaultSize="0" autoFill="0" autoLine="0" autoPict="0">
                <anchor moveWithCells="1">
                  <from>
                    <xdr:col>10</xdr:col>
                    <xdr:colOff>304800</xdr:colOff>
                    <xdr:row>416</xdr:row>
                    <xdr:rowOff>87086</xdr:rowOff>
                  </from>
                  <to>
                    <xdr:col>11</xdr:col>
                    <xdr:colOff>125186</xdr:colOff>
                    <xdr:row>417</xdr:row>
                    <xdr:rowOff>125186</xdr:rowOff>
                  </to>
                </anchor>
              </controlPr>
            </control>
          </mc:Choice>
        </mc:AlternateContent>
        <mc:AlternateContent xmlns:mc="http://schemas.openxmlformats.org/markup-compatibility/2006">
          <mc:Choice Requires="x14">
            <control shapeId="1253" r:id="rId176" name="Option Button 229">
              <controlPr defaultSize="0" autoFill="0" autoLine="0" autoPict="0">
                <anchor moveWithCells="1">
                  <from>
                    <xdr:col>10</xdr:col>
                    <xdr:colOff>304800</xdr:colOff>
                    <xdr:row>417</xdr:row>
                    <xdr:rowOff>108857</xdr:rowOff>
                  </from>
                  <to>
                    <xdr:col>11</xdr:col>
                    <xdr:colOff>419100</xdr:colOff>
                    <xdr:row>418</xdr:row>
                    <xdr:rowOff>125186</xdr:rowOff>
                  </to>
                </anchor>
              </controlPr>
            </control>
          </mc:Choice>
        </mc:AlternateContent>
        <mc:AlternateContent xmlns:mc="http://schemas.openxmlformats.org/markup-compatibility/2006">
          <mc:Choice Requires="x14">
            <control shapeId="1254" r:id="rId177" name="Group Box 230">
              <controlPr defaultSize="0" autoFill="0" autoPict="0">
                <anchor moveWithCells="1">
                  <from>
                    <xdr:col>10</xdr:col>
                    <xdr:colOff>0</xdr:colOff>
                    <xdr:row>420</xdr:row>
                    <xdr:rowOff>10886</xdr:rowOff>
                  </from>
                  <to>
                    <xdr:col>12</xdr:col>
                    <xdr:colOff>0</xdr:colOff>
                    <xdr:row>424</xdr:row>
                    <xdr:rowOff>0</xdr:rowOff>
                  </to>
                </anchor>
              </controlPr>
            </control>
          </mc:Choice>
        </mc:AlternateContent>
        <mc:AlternateContent xmlns:mc="http://schemas.openxmlformats.org/markup-compatibility/2006">
          <mc:Choice Requires="x14">
            <control shapeId="1255" r:id="rId178" name="Option Button 231">
              <controlPr defaultSize="0" autoFill="0" autoLine="0" autoPict="0">
                <anchor moveWithCells="1">
                  <from>
                    <xdr:col>10</xdr:col>
                    <xdr:colOff>304800</xdr:colOff>
                    <xdr:row>420</xdr:row>
                    <xdr:rowOff>70757</xdr:rowOff>
                  </from>
                  <to>
                    <xdr:col>11</xdr:col>
                    <xdr:colOff>21771</xdr:colOff>
                    <xdr:row>421</xdr:row>
                    <xdr:rowOff>108857</xdr:rowOff>
                  </to>
                </anchor>
              </controlPr>
            </control>
          </mc:Choice>
        </mc:AlternateContent>
        <mc:AlternateContent xmlns:mc="http://schemas.openxmlformats.org/markup-compatibility/2006">
          <mc:Choice Requires="x14">
            <control shapeId="1256" r:id="rId179" name="Option Button 232">
              <controlPr defaultSize="0" autoFill="0" autoLine="0" autoPict="0">
                <anchor moveWithCells="1">
                  <from>
                    <xdr:col>10</xdr:col>
                    <xdr:colOff>304800</xdr:colOff>
                    <xdr:row>421</xdr:row>
                    <xdr:rowOff>87086</xdr:rowOff>
                  </from>
                  <to>
                    <xdr:col>11</xdr:col>
                    <xdr:colOff>125186</xdr:colOff>
                    <xdr:row>422</xdr:row>
                    <xdr:rowOff>125186</xdr:rowOff>
                  </to>
                </anchor>
              </controlPr>
            </control>
          </mc:Choice>
        </mc:AlternateContent>
        <mc:AlternateContent xmlns:mc="http://schemas.openxmlformats.org/markup-compatibility/2006">
          <mc:Choice Requires="x14">
            <control shapeId="1257" r:id="rId180" name="Option Button 233">
              <controlPr defaultSize="0" autoFill="0" autoLine="0" autoPict="0">
                <anchor moveWithCells="1">
                  <from>
                    <xdr:col>10</xdr:col>
                    <xdr:colOff>304800</xdr:colOff>
                    <xdr:row>422</xdr:row>
                    <xdr:rowOff>108857</xdr:rowOff>
                  </from>
                  <to>
                    <xdr:col>11</xdr:col>
                    <xdr:colOff>419100</xdr:colOff>
                    <xdr:row>423</xdr:row>
                    <xdr:rowOff>125186</xdr:rowOff>
                  </to>
                </anchor>
              </controlPr>
            </control>
          </mc:Choice>
        </mc:AlternateContent>
        <mc:AlternateContent xmlns:mc="http://schemas.openxmlformats.org/markup-compatibility/2006">
          <mc:Choice Requires="x14">
            <control shapeId="1258" r:id="rId181" name="Group Box 234">
              <controlPr defaultSize="0" autoFill="0" autoPict="0">
                <anchor moveWithCells="1">
                  <from>
                    <xdr:col>10</xdr:col>
                    <xdr:colOff>0</xdr:colOff>
                    <xdr:row>425</xdr:row>
                    <xdr:rowOff>10886</xdr:rowOff>
                  </from>
                  <to>
                    <xdr:col>12</xdr:col>
                    <xdr:colOff>0</xdr:colOff>
                    <xdr:row>429</xdr:row>
                    <xdr:rowOff>0</xdr:rowOff>
                  </to>
                </anchor>
              </controlPr>
            </control>
          </mc:Choice>
        </mc:AlternateContent>
        <mc:AlternateContent xmlns:mc="http://schemas.openxmlformats.org/markup-compatibility/2006">
          <mc:Choice Requires="x14">
            <control shapeId="1259" r:id="rId182" name="Option Button 235">
              <controlPr defaultSize="0" autoFill="0" autoLine="0" autoPict="0">
                <anchor moveWithCells="1">
                  <from>
                    <xdr:col>10</xdr:col>
                    <xdr:colOff>304800</xdr:colOff>
                    <xdr:row>425</xdr:row>
                    <xdr:rowOff>70757</xdr:rowOff>
                  </from>
                  <to>
                    <xdr:col>11</xdr:col>
                    <xdr:colOff>21771</xdr:colOff>
                    <xdr:row>426</xdr:row>
                    <xdr:rowOff>108857</xdr:rowOff>
                  </to>
                </anchor>
              </controlPr>
            </control>
          </mc:Choice>
        </mc:AlternateContent>
        <mc:AlternateContent xmlns:mc="http://schemas.openxmlformats.org/markup-compatibility/2006">
          <mc:Choice Requires="x14">
            <control shapeId="1260" r:id="rId183" name="Option Button 236">
              <controlPr defaultSize="0" autoFill="0" autoLine="0" autoPict="0">
                <anchor moveWithCells="1">
                  <from>
                    <xdr:col>10</xdr:col>
                    <xdr:colOff>304800</xdr:colOff>
                    <xdr:row>426</xdr:row>
                    <xdr:rowOff>87086</xdr:rowOff>
                  </from>
                  <to>
                    <xdr:col>11</xdr:col>
                    <xdr:colOff>125186</xdr:colOff>
                    <xdr:row>427</xdr:row>
                    <xdr:rowOff>125186</xdr:rowOff>
                  </to>
                </anchor>
              </controlPr>
            </control>
          </mc:Choice>
        </mc:AlternateContent>
        <mc:AlternateContent xmlns:mc="http://schemas.openxmlformats.org/markup-compatibility/2006">
          <mc:Choice Requires="x14">
            <control shapeId="1261" r:id="rId184" name="Option Button 237">
              <controlPr defaultSize="0" autoFill="0" autoLine="0" autoPict="0">
                <anchor moveWithCells="1">
                  <from>
                    <xdr:col>10</xdr:col>
                    <xdr:colOff>304800</xdr:colOff>
                    <xdr:row>427</xdr:row>
                    <xdr:rowOff>108857</xdr:rowOff>
                  </from>
                  <to>
                    <xdr:col>11</xdr:col>
                    <xdr:colOff>419100</xdr:colOff>
                    <xdr:row>428</xdr:row>
                    <xdr:rowOff>125186</xdr:rowOff>
                  </to>
                </anchor>
              </controlPr>
            </control>
          </mc:Choice>
        </mc:AlternateContent>
        <mc:AlternateContent xmlns:mc="http://schemas.openxmlformats.org/markup-compatibility/2006">
          <mc:Choice Requires="x14">
            <control shapeId="1262" r:id="rId185" name="Group Box 238">
              <controlPr defaultSize="0" autoFill="0" autoPict="0">
                <anchor moveWithCells="1">
                  <from>
                    <xdr:col>1</xdr:col>
                    <xdr:colOff>0</xdr:colOff>
                    <xdr:row>425</xdr:row>
                    <xdr:rowOff>0</xdr:rowOff>
                  </from>
                  <to>
                    <xdr:col>2</xdr:col>
                    <xdr:colOff>0</xdr:colOff>
                    <xdr:row>429</xdr:row>
                    <xdr:rowOff>10886</xdr:rowOff>
                  </to>
                </anchor>
              </controlPr>
            </control>
          </mc:Choice>
        </mc:AlternateContent>
        <mc:AlternateContent xmlns:mc="http://schemas.openxmlformats.org/markup-compatibility/2006">
          <mc:Choice Requires="x14">
            <control shapeId="1263" r:id="rId186" name="Option Button 239">
              <controlPr defaultSize="0" autoFill="0" autoLine="0" autoPict="0">
                <anchor moveWithCells="1">
                  <from>
                    <xdr:col>1</xdr:col>
                    <xdr:colOff>266700</xdr:colOff>
                    <xdr:row>425</xdr:row>
                    <xdr:rowOff>136071</xdr:rowOff>
                  </from>
                  <to>
                    <xdr:col>1</xdr:col>
                    <xdr:colOff>609600</xdr:colOff>
                    <xdr:row>426</xdr:row>
                    <xdr:rowOff>163286</xdr:rowOff>
                  </to>
                </anchor>
              </controlPr>
            </control>
          </mc:Choice>
        </mc:AlternateContent>
        <mc:AlternateContent xmlns:mc="http://schemas.openxmlformats.org/markup-compatibility/2006">
          <mc:Choice Requires="x14">
            <control shapeId="1264" r:id="rId187" name="Option Button 240">
              <controlPr defaultSize="0" autoFill="0" autoLine="0" autoPict="0">
                <anchor moveWithCells="1">
                  <from>
                    <xdr:col>1</xdr:col>
                    <xdr:colOff>266700</xdr:colOff>
                    <xdr:row>426</xdr:row>
                    <xdr:rowOff>163286</xdr:rowOff>
                  </from>
                  <to>
                    <xdr:col>1</xdr:col>
                    <xdr:colOff>571500</xdr:colOff>
                    <xdr:row>428</xdr:row>
                    <xdr:rowOff>0</xdr:rowOff>
                  </to>
                </anchor>
              </controlPr>
            </control>
          </mc:Choice>
        </mc:AlternateContent>
        <mc:AlternateContent xmlns:mc="http://schemas.openxmlformats.org/markup-compatibility/2006">
          <mc:Choice Requires="x14">
            <control shapeId="1265" r:id="rId188" name="Group Box 241">
              <controlPr defaultSize="0" autoFill="0" autoPict="0">
                <anchor moveWithCells="1">
                  <from>
                    <xdr:col>10</xdr:col>
                    <xdr:colOff>0</xdr:colOff>
                    <xdr:row>430</xdr:row>
                    <xdr:rowOff>10886</xdr:rowOff>
                  </from>
                  <to>
                    <xdr:col>12</xdr:col>
                    <xdr:colOff>0</xdr:colOff>
                    <xdr:row>434</xdr:row>
                    <xdr:rowOff>0</xdr:rowOff>
                  </to>
                </anchor>
              </controlPr>
            </control>
          </mc:Choice>
        </mc:AlternateContent>
        <mc:AlternateContent xmlns:mc="http://schemas.openxmlformats.org/markup-compatibility/2006">
          <mc:Choice Requires="x14">
            <control shapeId="1266" r:id="rId189" name="Option Button 242">
              <controlPr defaultSize="0" autoFill="0" autoLine="0" autoPict="0">
                <anchor moveWithCells="1">
                  <from>
                    <xdr:col>10</xdr:col>
                    <xdr:colOff>304800</xdr:colOff>
                    <xdr:row>430</xdr:row>
                    <xdr:rowOff>70757</xdr:rowOff>
                  </from>
                  <to>
                    <xdr:col>11</xdr:col>
                    <xdr:colOff>21771</xdr:colOff>
                    <xdr:row>431</xdr:row>
                    <xdr:rowOff>108857</xdr:rowOff>
                  </to>
                </anchor>
              </controlPr>
            </control>
          </mc:Choice>
        </mc:AlternateContent>
        <mc:AlternateContent xmlns:mc="http://schemas.openxmlformats.org/markup-compatibility/2006">
          <mc:Choice Requires="x14">
            <control shapeId="1267" r:id="rId190" name="Option Button 243">
              <controlPr defaultSize="0" autoFill="0" autoLine="0" autoPict="0">
                <anchor moveWithCells="1">
                  <from>
                    <xdr:col>10</xdr:col>
                    <xdr:colOff>304800</xdr:colOff>
                    <xdr:row>431</xdr:row>
                    <xdr:rowOff>87086</xdr:rowOff>
                  </from>
                  <to>
                    <xdr:col>11</xdr:col>
                    <xdr:colOff>125186</xdr:colOff>
                    <xdr:row>432</xdr:row>
                    <xdr:rowOff>125186</xdr:rowOff>
                  </to>
                </anchor>
              </controlPr>
            </control>
          </mc:Choice>
        </mc:AlternateContent>
        <mc:AlternateContent xmlns:mc="http://schemas.openxmlformats.org/markup-compatibility/2006">
          <mc:Choice Requires="x14">
            <control shapeId="1268" r:id="rId191" name="Option Button 244">
              <controlPr defaultSize="0" autoFill="0" autoLine="0" autoPict="0">
                <anchor moveWithCells="1">
                  <from>
                    <xdr:col>10</xdr:col>
                    <xdr:colOff>304800</xdr:colOff>
                    <xdr:row>432</xdr:row>
                    <xdr:rowOff>108857</xdr:rowOff>
                  </from>
                  <to>
                    <xdr:col>11</xdr:col>
                    <xdr:colOff>419100</xdr:colOff>
                    <xdr:row>433</xdr:row>
                    <xdr:rowOff>125186</xdr:rowOff>
                  </to>
                </anchor>
              </controlPr>
            </control>
          </mc:Choice>
        </mc:AlternateContent>
        <mc:AlternateContent xmlns:mc="http://schemas.openxmlformats.org/markup-compatibility/2006">
          <mc:Choice Requires="x14">
            <control shapeId="1269" r:id="rId192" name="Group Box 245">
              <controlPr defaultSize="0" autoFill="0" autoPict="0">
                <anchor moveWithCells="1">
                  <from>
                    <xdr:col>10</xdr:col>
                    <xdr:colOff>0</xdr:colOff>
                    <xdr:row>435</xdr:row>
                    <xdr:rowOff>10886</xdr:rowOff>
                  </from>
                  <to>
                    <xdr:col>12</xdr:col>
                    <xdr:colOff>0</xdr:colOff>
                    <xdr:row>439</xdr:row>
                    <xdr:rowOff>0</xdr:rowOff>
                  </to>
                </anchor>
              </controlPr>
            </control>
          </mc:Choice>
        </mc:AlternateContent>
        <mc:AlternateContent xmlns:mc="http://schemas.openxmlformats.org/markup-compatibility/2006">
          <mc:Choice Requires="x14">
            <control shapeId="1270" r:id="rId193" name="Option Button 246">
              <controlPr defaultSize="0" autoFill="0" autoLine="0" autoPict="0">
                <anchor moveWithCells="1">
                  <from>
                    <xdr:col>10</xdr:col>
                    <xdr:colOff>304800</xdr:colOff>
                    <xdr:row>435</xdr:row>
                    <xdr:rowOff>70757</xdr:rowOff>
                  </from>
                  <to>
                    <xdr:col>11</xdr:col>
                    <xdr:colOff>21771</xdr:colOff>
                    <xdr:row>436</xdr:row>
                    <xdr:rowOff>108857</xdr:rowOff>
                  </to>
                </anchor>
              </controlPr>
            </control>
          </mc:Choice>
        </mc:AlternateContent>
        <mc:AlternateContent xmlns:mc="http://schemas.openxmlformats.org/markup-compatibility/2006">
          <mc:Choice Requires="x14">
            <control shapeId="1271" r:id="rId194" name="Option Button 247">
              <controlPr defaultSize="0" autoFill="0" autoLine="0" autoPict="0">
                <anchor moveWithCells="1">
                  <from>
                    <xdr:col>10</xdr:col>
                    <xdr:colOff>304800</xdr:colOff>
                    <xdr:row>436</xdr:row>
                    <xdr:rowOff>87086</xdr:rowOff>
                  </from>
                  <to>
                    <xdr:col>11</xdr:col>
                    <xdr:colOff>125186</xdr:colOff>
                    <xdr:row>437</xdr:row>
                    <xdr:rowOff>125186</xdr:rowOff>
                  </to>
                </anchor>
              </controlPr>
            </control>
          </mc:Choice>
        </mc:AlternateContent>
        <mc:AlternateContent xmlns:mc="http://schemas.openxmlformats.org/markup-compatibility/2006">
          <mc:Choice Requires="x14">
            <control shapeId="1272" r:id="rId195" name="Option Button 248">
              <controlPr defaultSize="0" autoFill="0" autoLine="0" autoPict="0">
                <anchor moveWithCells="1">
                  <from>
                    <xdr:col>10</xdr:col>
                    <xdr:colOff>304800</xdr:colOff>
                    <xdr:row>437</xdr:row>
                    <xdr:rowOff>108857</xdr:rowOff>
                  </from>
                  <to>
                    <xdr:col>11</xdr:col>
                    <xdr:colOff>419100</xdr:colOff>
                    <xdr:row>438</xdr:row>
                    <xdr:rowOff>125186</xdr:rowOff>
                  </to>
                </anchor>
              </controlPr>
            </control>
          </mc:Choice>
        </mc:AlternateContent>
        <mc:AlternateContent xmlns:mc="http://schemas.openxmlformats.org/markup-compatibility/2006">
          <mc:Choice Requires="x14">
            <control shapeId="1273" r:id="rId196" name="Group Box 249">
              <controlPr defaultSize="0" autoFill="0" autoPict="0">
                <anchor moveWithCells="1">
                  <from>
                    <xdr:col>1</xdr:col>
                    <xdr:colOff>0</xdr:colOff>
                    <xdr:row>435</xdr:row>
                    <xdr:rowOff>0</xdr:rowOff>
                  </from>
                  <to>
                    <xdr:col>2</xdr:col>
                    <xdr:colOff>0</xdr:colOff>
                    <xdr:row>439</xdr:row>
                    <xdr:rowOff>10886</xdr:rowOff>
                  </to>
                </anchor>
              </controlPr>
            </control>
          </mc:Choice>
        </mc:AlternateContent>
        <mc:AlternateContent xmlns:mc="http://schemas.openxmlformats.org/markup-compatibility/2006">
          <mc:Choice Requires="x14">
            <control shapeId="1274" r:id="rId197" name="Option Button 250">
              <controlPr defaultSize="0" autoFill="0" autoLine="0" autoPict="0">
                <anchor moveWithCells="1">
                  <from>
                    <xdr:col>1</xdr:col>
                    <xdr:colOff>266700</xdr:colOff>
                    <xdr:row>435</xdr:row>
                    <xdr:rowOff>136071</xdr:rowOff>
                  </from>
                  <to>
                    <xdr:col>1</xdr:col>
                    <xdr:colOff>609600</xdr:colOff>
                    <xdr:row>436</xdr:row>
                    <xdr:rowOff>163286</xdr:rowOff>
                  </to>
                </anchor>
              </controlPr>
            </control>
          </mc:Choice>
        </mc:AlternateContent>
        <mc:AlternateContent xmlns:mc="http://schemas.openxmlformats.org/markup-compatibility/2006">
          <mc:Choice Requires="x14">
            <control shapeId="1275" r:id="rId198" name="Option Button 251">
              <controlPr defaultSize="0" autoFill="0" autoLine="0" autoPict="0">
                <anchor moveWithCells="1">
                  <from>
                    <xdr:col>1</xdr:col>
                    <xdr:colOff>266700</xdr:colOff>
                    <xdr:row>436</xdr:row>
                    <xdr:rowOff>163286</xdr:rowOff>
                  </from>
                  <to>
                    <xdr:col>1</xdr:col>
                    <xdr:colOff>571500</xdr:colOff>
                    <xdr:row>438</xdr:row>
                    <xdr:rowOff>0</xdr:rowOff>
                  </to>
                </anchor>
              </controlPr>
            </control>
          </mc:Choice>
        </mc:AlternateContent>
        <mc:AlternateContent xmlns:mc="http://schemas.openxmlformats.org/markup-compatibility/2006">
          <mc:Choice Requires="x14">
            <control shapeId="1276" r:id="rId199" name="Group Box 252">
              <controlPr defaultSize="0" autoFill="0" autoPict="0">
                <anchor moveWithCells="1">
                  <from>
                    <xdr:col>10</xdr:col>
                    <xdr:colOff>0</xdr:colOff>
                    <xdr:row>501</xdr:row>
                    <xdr:rowOff>10886</xdr:rowOff>
                  </from>
                  <to>
                    <xdr:col>12</xdr:col>
                    <xdr:colOff>0</xdr:colOff>
                    <xdr:row>505</xdr:row>
                    <xdr:rowOff>0</xdr:rowOff>
                  </to>
                </anchor>
              </controlPr>
            </control>
          </mc:Choice>
        </mc:AlternateContent>
        <mc:AlternateContent xmlns:mc="http://schemas.openxmlformats.org/markup-compatibility/2006">
          <mc:Choice Requires="x14">
            <control shapeId="1277" r:id="rId200" name="Option Button 253">
              <controlPr defaultSize="0" autoFill="0" autoLine="0" autoPict="0">
                <anchor moveWithCells="1">
                  <from>
                    <xdr:col>10</xdr:col>
                    <xdr:colOff>304800</xdr:colOff>
                    <xdr:row>501</xdr:row>
                    <xdr:rowOff>70757</xdr:rowOff>
                  </from>
                  <to>
                    <xdr:col>11</xdr:col>
                    <xdr:colOff>21771</xdr:colOff>
                    <xdr:row>502</xdr:row>
                    <xdr:rowOff>108857</xdr:rowOff>
                  </to>
                </anchor>
              </controlPr>
            </control>
          </mc:Choice>
        </mc:AlternateContent>
        <mc:AlternateContent xmlns:mc="http://schemas.openxmlformats.org/markup-compatibility/2006">
          <mc:Choice Requires="x14">
            <control shapeId="1278" r:id="rId201" name="Option Button 254">
              <controlPr defaultSize="0" autoFill="0" autoLine="0" autoPict="0">
                <anchor moveWithCells="1">
                  <from>
                    <xdr:col>10</xdr:col>
                    <xdr:colOff>304800</xdr:colOff>
                    <xdr:row>502</xdr:row>
                    <xdr:rowOff>87086</xdr:rowOff>
                  </from>
                  <to>
                    <xdr:col>11</xdr:col>
                    <xdr:colOff>125186</xdr:colOff>
                    <xdr:row>503</xdr:row>
                    <xdr:rowOff>125186</xdr:rowOff>
                  </to>
                </anchor>
              </controlPr>
            </control>
          </mc:Choice>
        </mc:AlternateContent>
        <mc:AlternateContent xmlns:mc="http://schemas.openxmlformats.org/markup-compatibility/2006">
          <mc:Choice Requires="x14">
            <control shapeId="1279" r:id="rId202" name="Option Button 255">
              <controlPr defaultSize="0" autoFill="0" autoLine="0" autoPict="0">
                <anchor moveWithCells="1">
                  <from>
                    <xdr:col>10</xdr:col>
                    <xdr:colOff>304800</xdr:colOff>
                    <xdr:row>503</xdr:row>
                    <xdr:rowOff>108857</xdr:rowOff>
                  </from>
                  <to>
                    <xdr:col>11</xdr:col>
                    <xdr:colOff>419100</xdr:colOff>
                    <xdr:row>504</xdr:row>
                    <xdr:rowOff>125186</xdr:rowOff>
                  </to>
                </anchor>
              </controlPr>
            </control>
          </mc:Choice>
        </mc:AlternateContent>
        <mc:AlternateContent xmlns:mc="http://schemas.openxmlformats.org/markup-compatibility/2006">
          <mc:Choice Requires="x14">
            <control shapeId="1280" r:id="rId203" name="Group Box 256">
              <controlPr defaultSize="0" autoFill="0" autoPict="0">
                <anchor moveWithCells="1">
                  <from>
                    <xdr:col>1</xdr:col>
                    <xdr:colOff>0</xdr:colOff>
                    <xdr:row>501</xdr:row>
                    <xdr:rowOff>0</xdr:rowOff>
                  </from>
                  <to>
                    <xdr:col>2</xdr:col>
                    <xdr:colOff>0</xdr:colOff>
                    <xdr:row>505</xdr:row>
                    <xdr:rowOff>10886</xdr:rowOff>
                  </to>
                </anchor>
              </controlPr>
            </control>
          </mc:Choice>
        </mc:AlternateContent>
        <mc:AlternateContent xmlns:mc="http://schemas.openxmlformats.org/markup-compatibility/2006">
          <mc:Choice Requires="x14">
            <control shapeId="1281" r:id="rId204" name="Option Button 257">
              <controlPr defaultSize="0" autoFill="0" autoLine="0" autoPict="0">
                <anchor moveWithCells="1">
                  <from>
                    <xdr:col>1</xdr:col>
                    <xdr:colOff>266700</xdr:colOff>
                    <xdr:row>501</xdr:row>
                    <xdr:rowOff>136071</xdr:rowOff>
                  </from>
                  <to>
                    <xdr:col>1</xdr:col>
                    <xdr:colOff>609600</xdr:colOff>
                    <xdr:row>502</xdr:row>
                    <xdr:rowOff>163286</xdr:rowOff>
                  </to>
                </anchor>
              </controlPr>
            </control>
          </mc:Choice>
        </mc:AlternateContent>
        <mc:AlternateContent xmlns:mc="http://schemas.openxmlformats.org/markup-compatibility/2006">
          <mc:Choice Requires="x14">
            <control shapeId="1282" r:id="rId205" name="Option Button 258">
              <controlPr defaultSize="0" autoFill="0" autoLine="0" autoPict="0">
                <anchor moveWithCells="1">
                  <from>
                    <xdr:col>1</xdr:col>
                    <xdr:colOff>266700</xdr:colOff>
                    <xdr:row>502</xdr:row>
                    <xdr:rowOff>163286</xdr:rowOff>
                  </from>
                  <to>
                    <xdr:col>1</xdr:col>
                    <xdr:colOff>571500</xdr:colOff>
                    <xdr:row>504</xdr:row>
                    <xdr:rowOff>0</xdr:rowOff>
                  </to>
                </anchor>
              </controlPr>
            </control>
          </mc:Choice>
        </mc:AlternateContent>
        <mc:AlternateContent xmlns:mc="http://schemas.openxmlformats.org/markup-compatibility/2006">
          <mc:Choice Requires="x14">
            <control shapeId="1283" r:id="rId206" name="Group Box 259">
              <controlPr defaultSize="0" autoFill="0" autoPict="0">
                <anchor moveWithCells="1">
                  <from>
                    <xdr:col>10</xdr:col>
                    <xdr:colOff>0</xdr:colOff>
                    <xdr:row>506</xdr:row>
                    <xdr:rowOff>10886</xdr:rowOff>
                  </from>
                  <to>
                    <xdr:col>12</xdr:col>
                    <xdr:colOff>0</xdr:colOff>
                    <xdr:row>510</xdr:row>
                    <xdr:rowOff>0</xdr:rowOff>
                  </to>
                </anchor>
              </controlPr>
            </control>
          </mc:Choice>
        </mc:AlternateContent>
        <mc:AlternateContent xmlns:mc="http://schemas.openxmlformats.org/markup-compatibility/2006">
          <mc:Choice Requires="x14">
            <control shapeId="1284" r:id="rId207" name="Option Button 260">
              <controlPr defaultSize="0" autoFill="0" autoLine="0" autoPict="0">
                <anchor moveWithCells="1">
                  <from>
                    <xdr:col>10</xdr:col>
                    <xdr:colOff>304800</xdr:colOff>
                    <xdr:row>506</xdr:row>
                    <xdr:rowOff>70757</xdr:rowOff>
                  </from>
                  <to>
                    <xdr:col>11</xdr:col>
                    <xdr:colOff>21771</xdr:colOff>
                    <xdr:row>507</xdr:row>
                    <xdr:rowOff>108857</xdr:rowOff>
                  </to>
                </anchor>
              </controlPr>
            </control>
          </mc:Choice>
        </mc:AlternateContent>
        <mc:AlternateContent xmlns:mc="http://schemas.openxmlformats.org/markup-compatibility/2006">
          <mc:Choice Requires="x14">
            <control shapeId="1285" r:id="rId208" name="Option Button 261">
              <controlPr defaultSize="0" autoFill="0" autoLine="0" autoPict="0">
                <anchor moveWithCells="1">
                  <from>
                    <xdr:col>10</xdr:col>
                    <xdr:colOff>304800</xdr:colOff>
                    <xdr:row>507</xdr:row>
                    <xdr:rowOff>87086</xdr:rowOff>
                  </from>
                  <to>
                    <xdr:col>11</xdr:col>
                    <xdr:colOff>125186</xdr:colOff>
                    <xdr:row>508</xdr:row>
                    <xdr:rowOff>125186</xdr:rowOff>
                  </to>
                </anchor>
              </controlPr>
            </control>
          </mc:Choice>
        </mc:AlternateContent>
        <mc:AlternateContent xmlns:mc="http://schemas.openxmlformats.org/markup-compatibility/2006">
          <mc:Choice Requires="x14">
            <control shapeId="1286" r:id="rId209" name="Option Button 262">
              <controlPr defaultSize="0" autoFill="0" autoLine="0" autoPict="0">
                <anchor moveWithCells="1">
                  <from>
                    <xdr:col>10</xdr:col>
                    <xdr:colOff>304800</xdr:colOff>
                    <xdr:row>508</xdr:row>
                    <xdr:rowOff>108857</xdr:rowOff>
                  </from>
                  <to>
                    <xdr:col>11</xdr:col>
                    <xdr:colOff>419100</xdr:colOff>
                    <xdr:row>509</xdr:row>
                    <xdr:rowOff>125186</xdr:rowOff>
                  </to>
                </anchor>
              </controlPr>
            </control>
          </mc:Choice>
        </mc:AlternateContent>
        <mc:AlternateContent xmlns:mc="http://schemas.openxmlformats.org/markup-compatibility/2006">
          <mc:Choice Requires="x14">
            <control shapeId="1287" r:id="rId210" name="Group Box 263">
              <controlPr defaultSize="0" autoFill="0" autoPict="0">
                <anchor moveWithCells="1">
                  <from>
                    <xdr:col>1</xdr:col>
                    <xdr:colOff>0</xdr:colOff>
                    <xdr:row>506</xdr:row>
                    <xdr:rowOff>0</xdr:rowOff>
                  </from>
                  <to>
                    <xdr:col>2</xdr:col>
                    <xdr:colOff>0</xdr:colOff>
                    <xdr:row>510</xdr:row>
                    <xdr:rowOff>10886</xdr:rowOff>
                  </to>
                </anchor>
              </controlPr>
            </control>
          </mc:Choice>
        </mc:AlternateContent>
        <mc:AlternateContent xmlns:mc="http://schemas.openxmlformats.org/markup-compatibility/2006">
          <mc:Choice Requires="x14">
            <control shapeId="1288" r:id="rId211" name="Option Button 264">
              <controlPr defaultSize="0" autoFill="0" autoLine="0" autoPict="0">
                <anchor moveWithCells="1">
                  <from>
                    <xdr:col>1</xdr:col>
                    <xdr:colOff>266700</xdr:colOff>
                    <xdr:row>506</xdr:row>
                    <xdr:rowOff>136071</xdr:rowOff>
                  </from>
                  <to>
                    <xdr:col>1</xdr:col>
                    <xdr:colOff>609600</xdr:colOff>
                    <xdr:row>507</xdr:row>
                    <xdr:rowOff>163286</xdr:rowOff>
                  </to>
                </anchor>
              </controlPr>
            </control>
          </mc:Choice>
        </mc:AlternateContent>
        <mc:AlternateContent xmlns:mc="http://schemas.openxmlformats.org/markup-compatibility/2006">
          <mc:Choice Requires="x14">
            <control shapeId="1289" r:id="rId212" name="Option Button 265">
              <controlPr defaultSize="0" autoFill="0" autoLine="0" autoPict="0">
                <anchor moveWithCells="1">
                  <from>
                    <xdr:col>1</xdr:col>
                    <xdr:colOff>266700</xdr:colOff>
                    <xdr:row>507</xdr:row>
                    <xdr:rowOff>163286</xdr:rowOff>
                  </from>
                  <to>
                    <xdr:col>1</xdr:col>
                    <xdr:colOff>571500</xdr:colOff>
                    <xdr:row>509</xdr:row>
                    <xdr:rowOff>0</xdr:rowOff>
                  </to>
                </anchor>
              </controlPr>
            </control>
          </mc:Choice>
        </mc:AlternateContent>
        <mc:AlternateContent xmlns:mc="http://schemas.openxmlformats.org/markup-compatibility/2006">
          <mc:Choice Requires="x14">
            <control shapeId="1290" r:id="rId213" name="Group Box 266">
              <controlPr defaultSize="0" autoFill="0" autoPict="0">
                <anchor moveWithCells="1">
                  <from>
                    <xdr:col>10</xdr:col>
                    <xdr:colOff>0</xdr:colOff>
                    <xdr:row>530</xdr:row>
                    <xdr:rowOff>10886</xdr:rowOff>
                  </from>
                  <to>
                    <xdr:col>12</xdr:col>
                    <xdr:colOff>0</xdr:colOff>
                    <xdr:row>535</xdr:row>
                    <xdr:rowOff>0</xdr:rowOff>
                  </to>
                </anchor>
              </controlPr>
            </control>
          </mc:Choice>
        </mc:AlternateContent>
        <mc:AlternateContent xmlns:mc="http://schemas.openxmlformats.org/markup-compatibility/2006">
          <mc:Choice Requires="x14">
            <control shapeId="1291" r:id="rId214" name="Option Button 267">
              <controlPr defaultSize="0" autoFill="0" autoLine="0" autoPict="0">
                <anchor moveWithCells="1">
                  <from>
                    <xdr:col>10</xdr:col>
                    <xdr:colOff>304800</xdr:colOff>
                    <xdr:row>530</xdr:row>
                    <xdr:rowOff>70757</xdr:rowOff>
                  </from>
                  <to>
                    <xdr:col>11</xdr:col>
                    <xdr:colOff>21771</xdr:colOff>
                    <xdr:row>531</xdr:row>
                    <xdr:rowOff>108857</xdr:rowOff>
                  </to>
                </anchor>
              </controlPr>
            </control>
          </mc:Choice>
        </mc:AlternateContent>
        <mc:AlternateContent xmlns:mc="http://schemas.openxmlformats.org/markup-compatibility/2006">
          <mc:Choice Requires="x14">
            <control shapeId="1292" r:id="rId215" name="Option Button 268">
              <controlPr defaultSize="0" autoFill="0" autoLine="0" autoPict="0">
                <anchor moveWithCells="1">
                  <from>
                    <xdr:col>10</xdr:col>
                    <xdr:colOff>304800</xdr:colOff>
                    <xdr:row>531</xdr:row>
                    <xdr:rowOff>87086</xdr:rowOff>
                  </from>
                  <to>
                    <xdr:col>11</xdr:col>
                    <xdr:colOff>125186</xdr:colOff>
                    <xdr:row>532</xdr:row>
                    <xdr:rowOff>125186</xdr:rowOff>
                  </to>
                </anchor>
              </controlPr>
            </control>
          </mc:Choice>
        </mc:AlternateContent>
        <mc:AlternateContent xmlns:mc="http://schemas.openxmlformats.org/markup-compatibility/2006">
          <mc:Choice Requires="x14">
            <control shapeId="1293" r:id="rId216" name="Option Button 269">
              <controlPr defaultSize="0" autoFill="0" autoLine="0" autoPict="0">
                <anchor moveWithCells="1">
                  <from>
                    <xdr:col>10</xdr:col>
                    <xdr:colOff>304800</xdr:colOff>
                    <xdr:row>532</xdr:row>
                    <xdr:rowOff>108857</xdr:rowOff>
                  </from>
                  <to>
                    <xdr:col>11</xdr:col>
                    <xdr:colOff>419100</xdr:colOff>
                    <xdr:row>533</xdr:row>
                    <xdr:rowOff>125186</xdr:rowOff>
                  </to>
                </anchor>
              </controlPr>
            </control>
          </mc:Choice>
        </mc:AlternateContent>
        <mc:AlternateContent xmlns:mc="http://schemas.openxmlformats.org/markup-compatibility/2006">
          <mc:Choice Requires="x14">
            <control shapeId="1294" r:id="rId217" name="Group Box 270">
              <controlPr defaultSize="0" autoFill="0" autoPict="0">
                <anchor moveWithCells="1">
                  <from>
                    <xdr:col>10</xdr:col>
                    <xdr:colOff>0</xdr:colOff>
                    <xdr:row>536</xdr:row>
                    <xdr:rowOff>10886</xdr:rowOff>
                  </from>
                  <to>
                    <xdr:col>12</xdr:col>
                    <xdr:colOff>0</xdr:colOff>
                    <xdr:row>540</xdr:row>
                    <xdr:rowOff>0</xdr:rowOff>
                  </to>
                </anchor>
              </controlPr>
            </control>
          </mc:Choice>
        </mc:AlternateContent>
        <mc:AlternateContent xmlns:mc="http://schemas.openxmlformats.org/markup-compatibility/2006">
          <mc:Choice Requires="x14">
            <control shapeId="1295" r:id="rId218" name="Option Button 271">
              <controlPr defaultSize="0" autoFill="0" autoLine="0" autoPict="0">
                <anchor moveWithCells="1">
                  <from>
                    <xdr:col>10</xdr:col>
                    <xdr:colOff>304800</xdr:colOff>
                    <xdr:row>536</xdr:row>
                    <xdr:rowOff>70757</xdr:rowOff>
                  </from>
                  <to>
                    <xdr:col>11</xdr:col>
                    <xdr:colOff>21771</xdr:colOff>
                    <xdr:row>537</xdr:row>
                    <xdr:rowOff>108857</xdr:rowOff>
                  </to>
                </anchor>
              </controlPr>
            </control>
          </mc:Choice>
        </mc:AlternateContent>
        <mc:AlternateContent xmlns:mc="http://schemas.openxmlformats.org/markup-compatibility/2006">
          <mc:Choice Requires="x14">
            <control shapeId="1296" r:id="rId219" name="Option Button 272">
              <controlPr defaultSize="0" autoFill="0" autoLine="0" autoPict="0">
                <anchor moveWithCells="1">
                  <from>
                    <xdr:col>10</xdr:col>
                    <xdr:colOff>304800</xdr:colOff>
                    <xdr:row>537</xdr:row>
                    <xdr:rowOff>87086</xdr:rowOff>
                  </from>
                  <to>
                    <xdr:col>11</xdr:col>
                    <xdr:colOff>125186</xdr:colOff>
                    <xdr:row>538</xdr:row>
                    <xdr:rowOff>125186</xdr:rowOff>
                  </to>
                </anchor>
              </controlPr>
            </control>
          </mc:Choice>
        </mc:AlternateContent>
        <mc:AlternateContent xmlns:mc="http://schemas.openxmlformats.org/markup-compatibility/2006">
          <mc:Choice Requires="x14">
            <control shapeId="1297" r:id="rId220" name="Option Button 273">
              <controlPr defaultSize="0" autoFill="0" autoLine="0" autoPict="0">
                <anchor moveWithCells="1">
                  <from>
                    <xdr:col>10</xdr:col>
                    <xdr:colOff>304800</xdr:colOff>
                    <xdr:row>538</xdr:row>
                    <xdr:rowOff>108857</xdr:rowOff>
                  </from>
                  <to>
                    <xdr:col>11</xdr:col>
                    <xdr:colOff>419100</xdr:colOff>
                    <xdr:row>539</xdr:row>
                    <xdr:rowOff>125186</xdr:rowOff>
                  </to>
                </anchor>
              </controlPr>
            </control>
          </mc:Choice>
        </mc:AlternateContent>
        <mc:AlternateContent xmlns:mc="http://schemas.openxmlformats.org/markup-compatibility/2006">
          <mc:Choice Requires="x14">
            <control shapeId="1298" r:id="rId221" name="Group Box 274">
              <controlPr defaultSize="0" autoFill="0" autoPict="0">
                <anchor moveWithCells="1">
                  <from>
                    <xdr:col>10</xdr:col>
                    <xdr:colOff>0</xdr:colOff>
                    <xdr:row>541</xdr:row>
                    <xdr:rowOff>10886</xdr:rowOff>
                  </from>
                  <to>
                    <xdr:col>12</xdr:col>
                    <xdr:colOff>0</xdr:colOff>
                    <xdr:row>545</xdr:row>
                    <xdr:rowOff>0</xdr:rowOff>
                  </to>
                </anchor>
              </controlPr>
            </control>
          </mc:Choice>
        </mc:AlternateContent>
        <mc:AlternateContent xmlns:mc="http://schemas.openxmlformats.org/markup-compatibility/2006">
          <mc:Choice Requires="x14">
            <control shapeId="1299" r:id="rId222" name="Option Button 275">
              <controlPr defaultSize="0" autoFill="0" autoLine="0" autoPict="0">
                <anchor moveWithCells="1">
                  <from>
                    <xdr:col>10</xdr:col>
                    <xdr:colOff>304800</xdr:colOff>
                    <xdr:row>541</xdr:row>
                    <xdr:rowOff>70757</xdr:rowOff>
                  </from>
                  <to>
                    <xdr:col>11</xdr:col>
                    <xdr:colOff>21771</xdr:colOff>
                    <xdr:row>542</xdr:row>
                    <xdr:rowOff>108857</xdr:rowOff>
                  </to>
                </anchor>
              </controlPr>
            </control>
          </mc:Choice>
        </mc:AlternateContent>
        <mc:AlternateContent xmlns:mc="http://schemas.openxmlformats.org/markup-compatibility/2006">
          <mc:Choice Requires="x14">
            <control shapeId="1300" r:id="rId223" name="Option Button 276">
              <controlPr defaultSize="0" autoFill="0" autoLine="0" autoPict="0">
                <anchor moveWithCells="1">
                  <from>
                    <xdr:col>10</xdr:col>
                    <xdr:colOff>304800</xdr:colOff>
                    <xdr:row>542</xdr:row>
                    <xdr:rowOff>87086</xdr:rowOff>
                  </from>
                  <to>
                    <xdr:col>11</xdr:col>
                    <xdr:colOff>125186</xdr:colOff>
                    <xdr:row>543</xdr:row>
                    <xdr:rowOff>125186</xdr:rowOff>
                  </to>
                </anchor>
              </controlPr>
            </control>
          </mc:Choice>
        </mc:AlternateContent>
        <mc:AlternateContent xmlns:mc="http://schemas.openxmlformats.org/markup-compatibility/2006">
          <mc:Choice Requires="x14">
            <control shapeId="1301" r:id="rId224" name="Option Button 277">
              <controlPr defaultSize="0" autoFill="0" autoLine="0" autoPict="0">
                <anchor moveWithCells="1">
                  <from>
                    <xdr:col>10</xdr:col>
                    <xdr:colOff>304800</xdr:colOff>
                    <xdr:row>543</xdr:row>
                    <xdr:rowOff>108857</xdr:rowOff>
                  </from>
                  <to>
                    <xdr:col>11</xdr:col>
                    <xdr:colOff>419100</xdr:colOff>
                    <xdr:row>544</xdr:row>
                    <xdr:rowOff>125186</xdr:rowOff>
                  </to>
                </anchor>
              </controlPr>
            </control>
          </mc:Choice>
        </mc:AlternateContent>
        <mc:AlternateContent xmlns:mc="http://schemas.openxmlformats.org/markup-compatibility/2006">
          <mc:Choice Requires="x14">
            <control shapeId="1302" r:id="rId225" name="Group Box 278">
              <controlPr defaultSize="0" autoFill="0" autoPict="0">
                <anchor moveWithCells="1">
                  <from>
                    <xdr:col>10</xdr:col>
                    <xdr:colOff>0</xdr:colOff>
                    <xdr:row>564</xdr:row>
                    <xdr:rowOff>10886</xdr:rowOff>
                  </from>
                  <to>
                    <xdr:col>12</xdr:col>
                    <xdr:colOff>0</xdr:colOff>
                    <xdr:row>569</xdr:row>
                    <xdr:rowOff>0</xdr:rowOff>
                  </to>
                </anchor>
              </controlPr>
            </control>
          </mc:Choice>
        </mc:AlternateContent>
        <mc:AlternateContent xmlns:mc="http://schemas.openxmlformats.org/markup-compatibility/2006">
          <mc:Choice Requires="x14">
            <control shapeId="1303" r:id="rId226" name="Option Button 279">
              <controlPr defaultSize="0" autoFill="0" autoLine="0" autoPict="0">
                <anchor moveWithCells="1">
                  <from>
                    <xdr:col>10</xdr:col>
                    <xdr:colOff>304800</xdr:colOff>
                    <xdr:row>564</xdr:row>
                    <xdr:rowOff>70757</xdr:rowOff>
                  </from>
                  <to>
                    <xdr:col>11</xdr:col>
                    <xdr:colOff>21771</xdr:colOff>
                    <xdr:row>565</xdr:row>
                    <xdr:rowOff>108857</xdr:rowOff>
                  </to>
                </anchor>
              </controlPr>
            </control>
          </mc:Choice>
        </mc:AlternateContent>
        <mc:AlternateContent xmlns:mc="http://schemas.openxmlformats.org/markup-compatibility/2006">
          <mc:Choice Requires="x14">
            <control shapeId="1304" r:id="rId227" name="Option Button 280">
              <controlPr defaultSize="0" autoFill="0" autoLine="0" autoPict="0">
                <anchor moveWithCells="1">
                  <from>
                    <xdr:col>10</xdr:col>
                    <xdr:colOff>304800</xdr:colOff>
                    <xdr:row>565</xdr:row>
                    <xdr:rowOff>87086</xdr:rowOff>
                  </from>
                  <to>
                    <xdr:col>11</xdr:col>
                    <xdr:colOff>125186</xdr:colOff>
                    <xdr:row>566</xdr:row>
                    <xdr:rowOff>125186</xdr:rowOff>
                  </to>
                </anchor>
              </controlPr>
            </control>
          </mc:Choice>
        </mc:AlternateContent>
        <mc:AlternateContent xmlns:mc="http://schemas.openxmlformats.org/markup-compatibility/2006">
          <mc:Choice Requires="x14">
            <control shapeId="1305" r:id="rId228" name="Option Button 281">
              <controlPr defaultSize="0" autoFill="0" autoLine="0" autoPict="0">
                <anchor moveWithCells="1">
                  <from>
                    <xdr:col>10</xdr:col>
                    <xdr:colOff>304800</xdr:colOff>
                    <xdr:row>566</xdr:row>
                    <xdr:rowOff>108857</xdr:rowOff>
                  </from>
                  <to>
                    <xdr:col>11</xdr:col>
                    <xdr:colOff>419100</xdr:colOff>
                    <xdr:row>567</xdr:row>
                    <xdr:rowOff>125186</xdr:rowOff>
                  </to>
                </anchor>
              </controlPr>
            </control>
          </mc:Choice>
        </mc:AlternateContent>
        <mc:AlternateContent xmlns:mc="http://schemas.openxmlformats.org/markup-compatibility/2006">
          <mc:Choice Requires="x14">
            <control shapeId="1306" r:id="rId229" name="Group Box 282">
              <controlPr defaultSize="0" autoFill="0" autoPict="0">
                <anchor moveWithCells="1">
                  <from>
                    <xdr:col>1</xdr:col>
                    <xdr:colOff>0</xdr:colOff>
                    <xdr:row>199</xdr:row>
                    <xdr:rowOff>0</xdr:rowOff>
                  </from>
                  <to>
                    <xdr:col>2</xdr:col>
                    <xdr:colOff>0</xdr:colOff>
                    <xdr:row>203</xdr:row>
                    <xdr:rowOff>10886</xdr:rowOff>
                  </to>
                </anchor>
              </controlPr>
            </control>
          </mc:Choice>
        </mc:AlternateContent>
        <mc:AlternateContent xmlns:mc="http://schemas.openxmlformats.org/markup-compatibility/2006">
          <mc:Choice Requires="x14">
            <control shapeId="1307" r:id="rId230" name="Option Button 283">
              <controlPr defaultSize="0" autoFill="0" autoLine="0" autoPict="0">
                <anchor moveWithCells="1">
                  <from>
                    <xdr:col>1</xdr:col>
                    <xdr:colOff>266700</xdr:colOff>
                    <xdr:row>199</xdr:row>
                    <xdr:rowOff>136071</xdr:rowOff>
                  </from>
                  <to>
                    <xdr:col>1</xdr:col>
                    <xdr:colOff>609600</xdr:colOff>
                    <xdr:row>200</xdr:row>
                    <xdr:rowOff>163286</xdr:rowOff>
                  </to>
                </anchor>
              </controlPr>
            </control>
          </mc:Choice>
        </mc:AlternateContent>
        <mc:AlternateContent xmlns:mc="http://schemas.openxmlformats.org/markup-compatibility/2006">
          <mc:Choice Requires="x14">
            <control shapeId="1308" r:id="rId231" name="Option Button 284">
              <controlPr defaultSize="0" autoFill="0" autoLine="0" autoPict="0">
                <anchor moveWithCells="1">
                  <from>
                    <xdr:col>1</xdr:col>
                    <xdr:colOff>266700</xdr:colOff>
                    <xdr:row>200</xdr:row>
                    <xdr:rowOff>163286</xdr:rowOff>
                  </from>
                  <to>
                    <xdr:col>1</xdr:col>
                    <xdr:colOff>571500</xdr:colOff>
                    <xdr:row>202</xdr:row>
                    <xdr:rowOff>0</xdr:rowOff>
                  </to>
                </anchor>
              </controlPr>
            </control>
          </mc:Choice>
        </mc:AlternateContent>
        <mc:AlternateContent xmlns:mc="http://schemas.openxmlformats.org/markup-compatibility/2006">
          <mc:Choice Requires="x14">
            <control shapeId="1309" r:id="rId232" name="Group Box 285">
              <controlPr defaultSize="0" autoFill="0" autoPict="0">
                <anchor moveWithCells="1">
                  <from>
                    <xdr:col>1</xdr:col>
                    <xdr:colOff>0</xdr:colOff>
                    <xdr:row>268</xdr:row>
                    <xdr:rowOff>0</xdr:rowOff>
                  </from>
                  <to>
                    <xdr:col>2</xdr:col>
                    <xdr:colOff>0</xdr:colOff>
                    <xdr:row>272</xdr:row>
                    <xdr:rowOff>10886</xdr:rowOff>
                  </to>
                </anchor>
              </controlPr>
            </control>
          </mc:Choice>
        </mc:AlternateContent>
        <mc:AlternateContent xmlns:mc="http://schemas.openxmlformats.org/markup-compatibility/2006">
          <mc:Choice Requires="x14">
            <control shapeId="1310" r:id="rId233" name="Option Button 286">
              <controlPr defaultSize="0" autoFill="0" autoLine="0" autoPict="0">
                <anchor moveWithCells="1">
                  <from>
                    <xdr:col>1</xdr:col>
                    <xdr:colOff>266700</xdr:colOff>
                    <xdr:row>268</xdr:row>
                    <xdr:rowOff>136071</xdr:rowOff>
                  </from>
                  <to>
                    <xdr:col>1</xdr:col>
                    <xdr:colOff>609600</xdr:colOff>
                    <xdr:row>269</xdr:row>
                    <xdr:rowOff>163286</xdr:rowOff>
                  </to>
                </anchor>
              </controlPr>
            </control>
          </mc:Choice>
        </mc:AlternateContent>
        <mc:AlternateContent xmlns:mc="http://schemas.openxmlformats.org/markup-compatibility/2006">
          <mc:Choice Requires="x14">
            <control shapeId="1311" r:id="rId234" name="Option Button 287">
              <controlPr defaultSize="0" autoFill="0" autoLine="0" autoPict="0">
                <anchor moveWithCells="1">
                  <from>
                    <xdr:col>1</xdr:col>
                    <xdr:colOff>266700</xdr:colOff>
                    <xdr:row>269</xdr:row>
                    <xdr:rowOff>163286</xdr:rowOff>
                  </from>
                  <to>
                    <xdr:col>1</xdr:col>
                    <xdr:colOff>571500</xdr:colOff>
                    <xdr:row>271</xdr:row>
                    <xdr:rowOff>0</xdr:rowOff>
                  </to>
                </anchor>
              </controlPr>
            </control>
          </mc:Choice>
        </mc:AlternateContent>
        <mc:AlternateContent xmlns:mc="http://schemas.openxmlformats.org/markup-compatibility/2006">
          <mc:Choice Requires="x14">
            <control shapeId="1312" r:id="rId235" name="Group Box 288">
              <controlPr defaultSize="0" autoFill="0" autoPict="0">
                <anchor moveWithCells="1">
                  <from>
                    <xdr:col>10</xdr:col>
                    <xdr:colOff>0</xdr:colOff>
                    <xdr:row>268</xdr:row>
                    <xdr:rowOff>10886</xdr:rowOff>
                  </from>
                  <to>
                    <xdr:col>12</xdr:col>
                    <xdr:colOff>0</xdr:colOff>
                    <xdr:row>272</xdr:row>
                    <xdr:rowOff>0</xdr:rowOff>
                  </to>
                </anchor>
              </controlPr>
            </control>
          </mc:Choice>
        </mc:AlternateContent>
        <mc:AlternateContent xmlns:mc="http://schemas.openxmlformats.org/markup-compatibility/2006">
          <mc:Choice Requires="x14">
            <control shapeId="1313" r:id="rId236" name="Option Button 289">
              <controlPr defaultSize="0" autoFill="0" autoLine="0" autoPict="0">
                <anchor moveWithCells="1">
                  <from>
                    <xdr:col>10</xdr:col>
                    <xdr:colOff>304800</xdr:colOff>
                    <xdr:row>268</xdr:row>
                    <xdr:rowOff>70757</xdr:rowOff>
                  </from>
                  <to>
                    <xdr:col>11</xdr:col>
                    <xdr:colOff>21771</xdr:colOff>
                    <xdr:row>269</xdr:row>
                    <xdr:rowOff>108857</xdr:rowOff>
                  </to>
                </anchor>
              </controlPr>
            </control>
          </mc:Choice>
        </mc:AlternateContent>
        <mc:AlternateContent xmlns:mc="http://schemas.openxmlformats.org/markup-compatibility/2006">
          <mc:Choice Requires="x14">
            <control shapeId="1314" r:id="rId237" name="Option Button 290">
              <controlPr defaultSize="0" autoFill="0" autoLine="0" autoPict="0">
                <anchor moveWithCells="1">
                  <from>
                    <xdr:col>10</xdr:col>
                    <xdr:colOff>304800</xdr:colOff>
                    <xdr:row>269</xdr:row>
                    <xdr:rowOff>87086</xdr:rowOff>
                  </from>
                  <to>
                    <xdr:col>11</xdr:col>
                    <xdr:colOff>125186</xdr:colOff>
                    <xdr:row>270</xdr:row>
                    <xdr:rowOff>125186</xdr:rowOff>
                  </to>
                </anchor>
              </controlPr>
            </control>
          </mc:Choice>
        </mc:AlternateContent>
        <mc:AlternateContent xmlns:mc="http://schemas.openxmlformats.org/markup-compatibility/2006">
          <mc:Choice Requires="x14">
            <control shapeId="1315" r:id="rId238" name="Option Button 291">
              <controlPr defaultSize="0" autoFill="0" autoLine="0" autoPict="0">
                <anchor moveWithCells="1">
                  <from>
                    <xdr:col>10</xdr:col>
                    <xdr:colOff>304800</xdr:colOff>
                    <xdr:row>270</xdr:row>
                    <xdr:rowOff>108857</xdr:rowOff>
                  </from>
                  <to>
                    <xdr:col>11</xdr:col>
                    <xdr:colOff>419100</xdr:colOff>
                    <xdr:row>271</xdr:row>
                    <xdr:rowOff>125186</xdr:rowOff>
                  </to>
                </anchor>
              </controlPr>
            </control>
          </mc:Choice>
        </mc:AlternateContent>
        <mc:AlternateContent xmlns:mc="http://schemas.openxmlformats.org/markup-compatibility/2006">
          <mc:Choice Requires="x14">
            <control shapeId="1316" r:id="rId239" name="Group Box 292">
              <controlPr defaultSize="0" autoFill="0" autoPict="0">
                <anchor moveWithCells="1">
                  <from>
                    <xdr:col>10</xdr:col>
                    <xdr:colOff>0</xdr:colOff>
                    <xdr:row>459</xdr:row>
                    <xdr:rowOff>10886</xdr:rowOff>
                  </from>
                  <to>
                    <xdr:col>12</xdr:col>
                    <xdr:colOff>0</xdr:colOff>
                    <xdr:row>463</xdr:row>
                    <xdr:rowOff>174171</xdr:rowOff>
                  </to>
                </anchor>
              </controlPr>
            </control>
          </mc:Choice>
        </mc:AlternateContent>
        <mc:AlternateContent xmlns:mc="http://schemas.openxmlformats.org/markup-compatibility/2006">
          <mc:Choice Requires="x14">
            <control shapeId="1317" r:id="rId240" name="Option Button 293">
              <controlPr defaultSize="0" autoFill="0" autoLine="0" autoPict="0">
                <anchor moveWithCells="1">
                  <from>
                    <xdr:col>10</xdr:col>
                    <xdr:colOff>304800</xdr:colOff>
                    <xdr:row>459</xdr:row>
                    <xdr:rowOff>70757</xdr:rowOff>
                  </from>
                  <to>
                    <xdr:col>11</xdr:col>
                    <xdr:colOff>32657</xdr:colOff>
                    <xdr:row>460</xdr:row>
                    <xdr:rowOff>108857</xdr:rowOff>
                  </to>
                </anchor>
              </controlPr>
            </control>
          </mc:Choice>
        </mc:AlternateContent>
        <mc:AlternateContent xmlns:mc="http://schemas.openxmlformats.org/markup-compatibility/2006">
          <mc:Choice Requires="x14">
            <control shapeId="1318" r:id="rId241" name="Option Button 294">
              <controlPr defaultSize="0" autoFill="0" autoLine="0" autoPict="0">
                <anchor moveWithCells="1">
                  <from>
                    <xdr:col>10</xdr:col>
                    <xdr:colOff>304800</xdr:colOff>
                    <xdr:row>460</xdr:row>
                    <xdr:rowOff>87086</xdr:rowOff>
                  </from>
                  <to>
                    <xdr:col>11</xdr:col>
                    <xdr:colOff>125186</xdr:colOff>
                    <xdr:row>461</xdr:row>
                    <xdr:rowOff>125186</xdr:rowOff>
                  </to>
                </anchor>
              </controlPr>
            </control>
          </mc:Choice>
        </mc:AlternateContent>
        <mc:AlternateContent xmlns:mc="http://schemas.openxmlformats.org/markup-compatibility/2006">
          <mc:Choice Requires="x14">
            <control shapeId="1319" r:id="rId242" name="Option Button 295">
              <controlPr defaultSize="0" autoFill="0" autoLine="0" autoPict="0">
                <anchor moveWithCells="1">
                  <from>
                    <xdr:col>10</xdr:col>
                    <xdr:colOff>304800</xdr:colOff>
                    <xdr:row>461</xdr:row>
                    <xdr:rowOff>108857</xdr:rowOff>
                  </from>
                  <to>
                    <xdr:col>11</xdr:col>
                    <xdr:colOff>419100</xdr:colOff>
                    <xdr:row>462</xdr:row>
                    <xdr:rowOff>125186</xdr:rowOff>
                  </to>
                </anchor>
              </controlPr>
            </control>
          </mc:Choice>
        </mc:AlternateContent>
        <mc:AlternateContent xmlns:mc="http://schemas.openxmlformats.org/markup-compatibility/2006">
          <mc:Choice Requires="x14">
            <control shapeId="1320" r:id="rId243" name="Group Box 296">
              <controlPr defaultSize="0" autoFill="0" autoPict="0">
                <anchor moveWithCells="1">
                  <from>
                    <xdr:col>10</xdr:col>
                    <xdr:colOff>0</xdr:colOff>
                    <xdr:row>465</xdr:row>
                    <xdr:rowOff>10886</xdr:rowOff>
                  </from>
                  <to>
                    <xdr:col>12</xdr:col>
                    <xdr:colOff>0</xdr:colOff>
                    <xdr:row>471</xdr:row>
                    <xdr:rowOff>0</xdr:rowOff>
                  </to>
                </anchor>
              </controlPr>
            </control>
          </mc:Choice>
        </mc:AlternateContent>
        <mc:AlternateContent xmlns:mc="http://schemas.openxmlformats.org/markup-compatibility/2006">
          <mc:Choice Requires="x14">
            <control shapeId="1321" r:id="rId244" name="Option Button 297">
              <controlPr defaultSize="0" autoFill="0" autoLine="0" autoPict="0">
                <anchor moveWithCells="1">
                  <from>
                    <xdr:col>10</xdr:col>
                    <xdr:colOff>304800</xdr:colOff>
                    <xdr:row>465</xdr:row>
                    <xdr:rowOff>70757</xdr:rowOff>
                  </from>
                  <to>
                    <xdr:col>11</xdr:col>
                    <xdr:colOff>32657</xdr:colOff>
                    <xdr:row>466</xdr:row>
                    <xdr:rowOff>108857</xdr:rowOff>
                  </to>
                </anchor>
              </controlPr>
            </control>
          </mc:Choice>
        </mc:AlternateContent>
        <mc:AlternateContent xmlns:mc="http://schemas.openxmlformats.org/markup-compatibility/2006">
          <mc:Choice Requires="x14">
            <control shapeId="1322" r:id="rId245" name="Option Button 298">
              <controlPr defaultSize="0" autoFill="0" autoLine="0" autoPict="0">
                <anchor moveWithCells="1">
                  <from>
                    <xdr:col>10</xdr:col>
                    <xdr:colOff>304800</xdr:colOff>
                    <xdr:row>466</xdr:row>
                    <xdr:rowOff>87086</xdr:rowOff>
                  </from>
                  <to>
                    <xdr:col>11</xdr:col>
                    <xdr:colOff>125186</xdr:colOff>
                    <xdr:row>467</xdr:row>
                    <xdr:rowOff>125186</xdr:rowOff>
                  </to>
                </anchor>
              </controlPr>
            </control>
          </mc:Choice>
        </mc:AlternateContent>
        <mc:AlternateContent xmlns:mc="http://schemas.openxmlformats.org/markup-compatibility/2006">
          <mc:Choice Requires="x14">
            <control shapeId="1323" r:id="rId246" name="Option Button 299">
              <controlPr defaultSize="0" autoFill="0" autoLine="0" autoPict="0">
                <anchor moveWithCells="1">
                  <from>
                    <xdr:col>10</xdr:col>
                    <xdr:colOff>293914</xdr:colOff>
                    <xdr:row>467</xdr:row>
                    <xdr:rowOff>136071</xdr:rowOff>
                  </from>
                  <to>
                    <xdr:col>11</xdr:col>
                    <xdr:colOff>408214</xdr:colOff>
                    <xdr:row>468</xdr:row>
                    <xdr:rowOff>152400</xdr:rowOff>
                  </to>
                </anchor>
              </controlPr>
            </control>
          </mc:Choice>
        </mc:AlternateContent>
        <mc:AlternateContent xmlns:mc="http://schemas.openxmlformats.org/markup-compatibility/2006">
          <mc:Choice Requires="x14">
            <control shapeId="1324" r:id="rId247" name="Group Box 300">
              <controlPr defaultSize="0" autoFill="0" autoPict="0">
                <anchor moveWithCells="1">
                  <from>
                    <xdr:col>10</xdr:col>
                    <xdr:colOff>0</xdr:colOff>
                    <xdr:row>472</xdr:row>
                    <xdr:rowOff>10886</xdr:rowOff>
                  </from>
                  <to>
                    <xdr:col>12</xdr:col>
                    <xdr:colOff>0</xdr:colOff>
                    <xdr:row>476</xdr:row>
                    <xdr:rowOff>0</xdr:rowOff>
                  </to>
                </anchor>
              </controlPr>
            </control>
          </mc:Choice>
        </mc:AlternateContent>
        <mc:AlternateContent xmlns:mc="http://schemas.openxmlformats.org/markup-compatibility/2006">
          <mc:Choice Requires="x14">
            <control shapeId="1325" r:id="rId248" name="Option Button 301">
              <controlPr defaultSize="0" autoFill="0" autoLine="0" autoPict="0">
                <anchor moveWithCells="1">
                  <from>
                    <xdr:col>10</xdr:col>
                    <xdr:colOff>304800</xdr:colOff>
                    <xdr:row>472</xdr:row>
                    <xdr:rowOff>70757</xdr:rowOff>
                  </from>
                  <to>
                    <xdr:col>11</xdr:col>
                    <xdr:colOff>32657</xdr:colOff>
                    <xdr:row>473</xdr:row>
                    <xdr:rowOff>108857</xdr:rowOff>
                  </to>
                </anchor>
              </controlPr>
            </control>
          </mc:Choice>
        </mc:AlternateContent>
        <mc:AlternateContent xmlns:mc="http://schemas.openxmlformats.org/markup-compatibility/2006">
          <mc:Choice Requires="x14">
            <control shapeId="1326" r:id="rId249" name="Option Button 302">
              <controlPr defaultSize="0" autoFill="0" autoLine="0" autoPict="0">
                <anchor moveWithCells="1">
                  <from>
                    <xdr:col>10</xdr:col>
                    <xdr:colOff>304800</xdr:colOff>
                    <xdr:row>473</xdr:row>
                    <xdr:rowOff>87086</xdr:rowOff>
                  </from>
                  <to>
                    <xdr:col>11</xdr:col>
                    <xdr:colOff>125186</xdr:colOff>
                    <xdr:row>474</xdr:row>
                    <xdr:rowOff>125186</xdr:rowOff>
                  </to>
                </anchor>
              </controlPr>
            </control>
          </mc:Choice>
        </mc:AlternateContent>
        <mc:AlternateContent xmlns:mc="http://schemas.openxmlformats.org/markup-compatibility/2006">
          <mc:Choice Requires="x14">
            <control shapeId="1327" r:id="rId250" name="Option Button 303">
              <controlPr defaultSize="0" autoFill="0" autoLine="0" autoPict="0">
                <anchor moveWithCells="1">
                  <from>
                    <xdr:col>10</xdr:col>
                    <xdr:colOff>304800</xdr:colOff>
                    <xdr:row>474</xdr:row>
                    <xdr:rowOff>108857</xdr:rowOff>
                  </from>
                  <to>
                    <xdr:col>11</xdr:col>
                    <xdr:colOff>419100</xdr:colOff>
                    <xdr:row>475</xdr:row>
                    <xdr:rowOff>125186</xdr:rowOff>
                  </to>
                </anchor>
              </controlPr>
            </control>
          </mc:Choice>
        </mc:AlternateContent>
        <mc:AlternateContent xmlns:mc="http://schemas.openxmlformats.org/markup-compatibility/2006">
          <mc:Choice Requires="x14">
            <control shapeId="1328" r:id="rId251" name="Group Box 304">
              <controlPr defaultSize="0" autoFill="0" autoPict="0">
                <anchor moveWithCells="1">
                  <from>
                    <xdr:col>1</xdr:col>
                    <xdr:colOff>0</xdr:colOff>
                    <xdr:row>214</xdr:row>
                    <xdr:rowOff>0</xdr:rowOff>
                  </from>
                  <to>
                    <xdr:col>2</xdr:col>
                    <xdr:colOff>0</xdr:colOff>
                    <xdr:row>218</xdr:row>
                    <xdr:rowOff>10886</xdr:rowOff>
                  </to>
                </anchor>
              </controlPr>
            </control>
          </mc:Choice>
        </mc:AlternateContent>
        <mc:AlternateContent xmlns:mc="http://schemas.openxmlformats.org/markup-compatibility/2006">
          <mc:Choice Requires="x14">
            <control shapeId="1329" r:id="rId252" name="Option Button 305">
              <controlPr defaultSize="0" autoFill="0" autoLine="0" autoPict="0">
                <anchor moveWithCells="1">
                  <from>
                    <xdr:col>1</xdr:col>
                    <xdr:colOff>266700</xdr:colOff>
                    <xdr:row>214</xdr:row>
                    <xdr:rowOff>136071</xdr:rowOff>
                  </from>
                  <to>
                    <xdr:col>1</xdr:col>
                    <xdr:colOff>609600</xdr:colOff>
                    <xdr:row>215</xdr:row>
                    <xdr:rowOff>163286</xdr:rowOff>
                  </to>
                </anchor>
              </controlPr>
            </control>
          </mc:Choice>
        </mc:AlternateContent>
        <mc:AlternateContent xmlns:mc="http://schemas.openxmlformats.org/markup-compatibility/2006">
          <mc:Choice Requires="x14">
            <control shapeId="1330" r:id="rId253" name="Option Button 306">
              <controlPr defaultSize="0" autoFill="0" autoLine="0" autoPict="0">
                <anchor moveWithCells="1">
                  <from>
                    <xdr:col>1</xdr:col>
                    <xdr:colOff>266700</xdr:colOff>
                    <xdr:row>215</xdr:row>
                    <xdr:rowOff>163286</xdr:rowOff>
                  </from>
                  <to>
                    <xdr:col>1</xdr:col>
                    <xdr:colOff>571500</xdr:colOff>
                    <xdr:row>217</xdr:row>
                    <xdr:rowOff>0</xdr:rowOff>
                  </to>
                </anchor>
              </controlPr>
            </control>
          </mc:Choice>
        </mc:AlternateContent>
        <mc:AlternateContent xmlns:mc="http://schemas.openxmlformats.org/markup-compatibility/2006">
          <mc:Choice Requires="x14">
            <control shapeId="1331" r:id="rId254" name="Group Box 307">
              <controlPr defaultSize="0" autoFill="0" autoPict="0">
                <anchor moveWithCells="1">
                  <from>
                    <xdr:col>1</xdr:col>
                    <xdr:colOff>0</xdr:colOff>
                    <xdr:row>219</xdr:row>
                    <xdr:rowOff>0</xdr:rowOff>
                  </from>
                  <to>
                    <xdr:col>2</xdr:col>
                    <xdr:colOff>0</xdr:colOff>
                    <xdr:row>223</xdr:row>
                    <xdr:rowOff>10886</xdr:rowOff>
                  </to>
                </anchor>
              </controlPr>
            </control>
          </mc:Choice>
        </mc:AlternateContent>
        <mc:AlternateContent xmlns:mc="http://schemas.openxmlformats.org/markup-compatibility/2006">
          <mc:Choice Requires="x14">
            <control shapeId="1332" r:id="rId255" name="Option Button 308">
              <controlPr defaultSize="0" autoFill="0" autoLine="0" autoPict="0">
                <anchor moveWithCells="1">
                  <from>
                    <xdr:col>1</xdr:col>
                    <xdr:colOff>266700</xdr:colOff>
                    <xdr:row>219</xdr:row>
                    <xdr:rowOff>136071</xdr:rowOff>
                  </from>
                  <to>
                    <xdr:col>1</xdr:col>
                    <xdr:colOff>609600</xdr:colOff>
                    <xdr:row>220</xdr:row>
                    <xdr:rowOff>163286</xdr:rowOff>
                  </to>
                </anchor>
              </controlPr>
            </control>
          </mc:Choice>
        </mc:AlternateContent>
        <mc:AlternateContent xmlns:mc="http://schemas.openxmlformats.org/markup-compatibility/2006">
          <mc:Choice Requires="x14">
            <control shapeId="1333" r:id="rId256" name="Option Button 309">
              <controlPr defaultSize="0" autoFill="0" autoLine="0" autoPict="0">
                <anchor moveWithCells="1">
                  <from>
                    <xdr:col>1</xdr:col>
                    <xdr:colOff>266700</xdr:colOff>
                    <xdr:row>220</xdr:row>
                    <xdr:rowOff>163286</xdr:rowOff>
                  </from>
                  <to>
                    <xdr:col>1</xdr:col>
                    <xdr:colOff>571500</xdr:colOff>
                    <xdr:row>222</xdr:row>
                    <xdr:rowOff>0</xdr:rowOff>
                  </to>
                </anchor>
              </controlPr>
            </control>
          </mc:Choice>
        </mc:AlternateContent>
        <mc:AlternateContent xmlns:mc="http://schemas.openxmlformats.org/markup-compatibility/2006">
          <mc:Choice Requires="x14">
            <control shapeId="1334" r:id="rId257" name="Group Box 310">
              <controlPr defaultSize="0" autoFill="0" autoPict="0">
                <anchor moveWithCells="1">
                  <from>
                    <xdr:col>1</xdr:col>
                    <xdr:colOff>0</xdr:colOff>
                    <xdr:row>224</xdr:row>
                    <xdr:rowOff>0</xdr:rowOff>
                  </from>
                  <to>
                    <xdr:col>2</xdr:col>
                    <xdr:colOff>0</xdr:colOff>
                    <xdr:row>228</xdr:row>
                    <xdr:rowOff>10886</xdr:rowOff>
                  </to>
                </anchor>
              </controlPr>
            </control>
          </mc:Choice>
        </mc:AlternateContent>
        <mc:AlternateContent xmlns:mc="http://schemas.openxmlformats.org/markup-compatibility/2006">
          <mc:Choice Requires="x14">
            <control shapeId="1335" r:id="rId258" name="Option Button 311">
              <controlPr defaultSize="0" autoFill="0" autoLine="0" autoPict="0">
                <anchor moveWithCells="1">
                  <from>
                    <xdr:col>1</xdr:col>
                    <xdr:colOff>266700</xdr:colOff>
                    <xdr:row>224</xdr:row>
                    <xdr:rowOff>136071</xdr:rowOff>
                  </from>
                  <to>
                    <xdr:col>1</xdr:col>
                    <xdr:colOff>609600</xdr:colOff>
                    <xdr:row>225</xdr:row>
                    <xdr:rowOff>163286</xdr:rowOff>
                  </to>
                </anchor>
              </controlPr>
            </control>
          </mc:Choice>
        </mc:AlternateContent>
        <mc:AlternateContent xmlns:mc="http://schemas.openxmlformats.org/markup-compatibility/2006">
          <mc:Choice Requires="x14">
            <control shapeId="1336" r:id="rId259" name="Option Button 312">
              <controlPr defaultSize="0" autoFill="0" autoLine="0" autoPict="0">
                <anchor moveWithCells="1">
                  <from>
                    <xdr:col>1</xdr:col>
                    <xdr:colOff>266700</xdr:colOff>
                    <xdr:row>225</xdr:row>
                    <xdr:rowOff>163286</xdr:rowOff>
                  </from>
                  <to>
                    <xdr:col>1</xdr:col>
                    <xdr:colOff>571500</xdr:colOff>
                    <xdr:row>227</xdr:row>
                    <xdr:rowOff>0</xdr:rowOff>
                  </to>
                </anchor>
              </controlPr>
            </control>
          </mc:Choice>
        </mc:AlternateContent>
        <mc:AlternateContent xmlns:mc="http://schemas.openxmlformats.org/markup-compatibility/2006">
          <mc:Choice Requires="x14">
            <control shapeId="1341" r:id="rId260" name="Group Box 317">
              <controlPr defaultSize="0" autoFill="0" autoPict="0">
                <anchor moveWithCells="1">
                  <from>
                    <xdr:col>1</xdr:col>
                    <xdr:colOff>0</xdr:colOff>
                    <xdr:row>472</xdr:row>
                    <xdr:rowOff>0</xdr:rowOff>
                  </from>
                  <to>
                    <xdr:col>2</xdr:col>
                    <xdr:colOff>0</xdr:colOff>
                    <xdr:row>476</xdr:row>
                    <xdr:rowOff>10886</xdr:rowOff>
                  </to>
                </anchor>
              </controlPr>
            </control>
          </mc:Choice>
        </mc:AlternateContent>
        <mc:AlternateContent xmlns:mc="http://schemas.openxmlformats.org/markup-compatibility/2006">
          <mc:Choice Requires="x14">
            <control shapeId="1342" r:id="rId261" name="Option Button 318">
              <controlPr defaultSize="0" autoFill="0" autoLine="0" autoPict="0">
                <anchor moveWithCells="1">
                  <from>
                    <xdr:col>1</xdr:col>
                    <xdr:colOff>201386</xdr:colOff>
                    <xdr:row>472</xdr:row>
                    <xdr:rowOff>103414</xdr:rowOff>
                  </from>
                  <to>
                    <xdr:col>1</xdr:col>
                    <xdr:colOff>544286</xdr:colOff>
                    <xdr:row>473</xdr:row>
                    <xdr:rowOff>136071</xdr:rowOff>
                  </to>
                </anchor>
              </controlPr>
            </control>
          </mc:Choice>
        </mc:AlternateContent>
        <mc:AlternateContent xmlns:mc="http://schemas.openxmlformats.org/markup-compatibility/2006">
          <mc:Choice Requires="x14">
            <control shapeId="1343" r:id="rId262" name="Option Button 319">
              <controlPr defaultSize="0" autoFill="0" autoLine="0" autoPict="0">
                <anchor moveWithCells="1">
                  <from>
                    <xdr:col>1</xdr:col>
                    <xdr:colOff>201386</xdr:colOff>
                    <xdr:row>473</xdr:row>
                    <xdr:rowOff>157843</xdr:rowOff>
                  </from>
                  <to>
                    <xdr:col>1</xdr:col>
                    <xdr:colOff>506186</xdr:colOff>
                    <xdr:row>474</xdr:row>
                    <xdr:rowOff>179614</xdr:rowOff>
                  </to>
                </anchor>
              </controlPr>
            </control>
          </mc:Choice>
        </mc:AlternateContent>
        <mc:AlternateContent xmlns:mc="http://schemas.openxmlformats.org/markup-compatibility/2006">
          <mc:Choice Requires="x14">
            <control shapeId="1352" r:id="rId263" name="Group Box 328">
              <controlPr defaultSize="0" autoFill="0" autoPict="0">
                <anchor moveWithCells="1">
                  <from>
                    <xdr:col>1</xdr:col>
                    <xdr:colOff>0</xdr:colOff>
                    <xdr:row>464</xdr:row>
                    <xdr:rowOff>59871</xdr:rowOff>
                  </from>
                  <to>
                    <xdr:col>2</xdr:col>
                    <xdr:colOff>21771</xdr:colOff>
                    <xdr:row>470</xdr:row>
                    <xdr:rowOff>179614</xdr:rowOff>
                  </to>
                </anchor>
              </controlPr>
            </control>
          </mc:Choice>
        </mc:AlternateContent>
        <mc:AlternateContent xmlns:mc="http://schemas.openxmlformats.org/markup-compatibility/2006">
          <mc:Choice Requires="x14">
            <control shapeId="1353" r:id="rId264" name="Option Button 329">
              <controlPr defaultSize="0" autoFill="0" autoLine="0" autoPict="0">
                <anchor moveWithCells="1">
                  <from>
                    <xdr:col>1</xdr:col>
                    <xdr:colOff>190500</xdr:colOff>
                    <xdr:row>466</xdr:row>
                    <xdr:rowOff>76200</xdr:rowOff>
                  </from>
                  <to>
                    <xdr:col>1</xdr:col>
                    <xdr:colOff>593271</xdr:colOff>
                    <xdr:row>467</xdr:row>
                    <xdr:rowOff>76200</xdr:rowOff>
                  </to>
                </anchor>
              </controlPr>
            </control>
          </mc:Choice>
        </mc:AlternateContent>
        <mc:AlternateContent xmlns:mc="http://schemas.openxmlformats.org/markup-compatibility/2006">
          <mc:Choice Requires="x14">
            <control shapeId="1354" r:id="rId265" name="Option Button 330">
              <controlPr defaultSize="0" autoFill="0" autoLine="0" autoPict="0">
                <anchor moveWithCells="1">
                  <from>
                    <xdr:col>1</xdr:col>
                    <xdr:colOff>195943</xdr:colOff>
                    <xdr:row>467</xdr:row>
                    <xdr:rowOff>152400</xdr:rowOff>
                  </from>
                  <to>
                    <xdr:col>1</xdr:col>
                    <xdr:colOff>653143</xdr:colOff>
                    <xdr:row>468</xdr:row>
                    <xdr:rowOff>185057</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313E4-CDA8-4F4C-8AA7-47442FCC946B}">
  <sheetPr codeName="Hoja2"/>
  <dimension ref="A1:Q45"/>
  <sheetViews>
    <sheetView topLeftCell="A75" workbookViewId="0">
      <pane ySplit="600" topLeftCell="A28" activePane="bottomLeft"/>
      <selection activeCell="N2" sqref="N1:N1048576"/>
      <selection pane="bottomLeft" activeCell="D11" sqref="D11"/>
    </sheetView>
  </sheetViews>
  <sheetFormatPr baseColWidth="10" defaultRowHeight="14.6" x14ac:dyDescent="0.4"/>
  <cols>
    <col min="1" max="1" width="11.84375" bestFit="1" customWidth="1"/>
    <col min="2" max="2" width="11.84375" customWidth="1"/>
    <col min="10" max="10" width="11.84375" bestFit="1" customWidth="1"/>
  </cols>
  <sheetData>
    <row r="1" spans="1:17" x14ac:dyDescent="0.4">
      <c r="A1" t="s">
        <v>10</v>
      </c>
      <c r="B1" t="s">
        <v>46</v>
      </c>
      <c r="C1" t="s">
        <v>24</v>
      </c>
      <c r="D1" t="s">
        <v>25</v>
      </c>
      <c r="E1" t="s">
        <v>26</v>
      </c>
      <c r="F1" t="s">
        <v>28</v>
      </c>
      <c r="G1" t="s">
        <v>44</v>
      </c>
      <c r="H1" t="s">
        <v>45</v>
      </c>
      <c r="I1" t="s">
        <v>27</v>
      </c>
      <c r="J1" s="3" t="s">
        <v>47</v>
      </c>
      <c r="K1" s="3" t="s">
        <v>48</v>
      </c>
      <c r="L1" s="425" t="s">
        <v>49</v>
      </c>
      <c r="M1" s="425"/>
      <c r="N1" s="425" t="s">
        <v>50</v>
      </c>
      <c r="O1" s="425"/>
      <c r="P1" s="425" t="s">
        <v>51</v>
      </c>
      <c r="Q1" s="425"/>
    </row>
    <row r="2" spans="1:17" x14ac:dyDescent="0.4">
      <c r="A2" s="1">
        <v>1</v>
      </c>
      <c r="B2" s="1">
        <v>3</v>
      </c>
      <c r="C2" s="1">
        <v>1</v>
      </c>
      <c r="D2" s="1">
        <v>2</v>
      </c>
      <c r="E2" s="1">
        <v>1</v>
      </c>
      <c r="F2" s="1">
        <v>0</v>
      </c>
      <c r="G2">
        <f>+IF(SUM(H2:H4)=0,0,1)</f>
        <v>1</v>
      </c>
      <c r="H2">
        <f>+D2-1</f>
        <v>1</v>
      </c>
      <c r="I2">
        <f t="shared" ref="I2:I9" si="0">+IF(H2=1,E2-1,0)</f>
        <v>0</v>
      </c>
    </row>
    <row r="3" spans="1:17" x14ac:dyDescent="0.4">
      <c r="A3" s="1"/>
      <c r="B3" s="1"/>
      <c r="C3" s="1">
        <v>2</v>
      </c>
      <c r="D3" s="1">
        <v>2</v>
      </c>
      <c r="E3" s="1">
        <v>1</v>
      </c>
      <c r="F3" s="1"/>
      <c r="H3">
        <f t="shared" ref="H3:H36" si="1">+D3-1</f>
        <v>1</v>
      </c>
      <c r="I3">
        <f t="shared" si="0"/>
        <v>0</v>
      </c>
    </row>
    <row r="4" spans="1:17" x14ac:dyDescent="0.4">
      <c r="A4" s="1"/>
      <c r="B4" s="1"/>
      <c r="C4" s="1">
        <v>3</v>
      </c>
      <c r="D4" s="1">
        <v>2</v>
      </c>
      <c r="E4" s="1">
        <v>1</v>
      </c>
      <c r="F4" s="1"/>
      <c r="H4">
        <f t="shared" si="1"/>
        <v>1</v>
      </c>
      <c r="I4">
        <f t="shared" si="0"/>
        <v>0</v>
      </c>
      <c r="J4">
        <f>+SUM(H2:H4)</f>
        <v>3</v>
      </c>
      <c r="K4">
        <f>+_xlfn.SWITCH($J4,0, Tablas!B$6,1,Tablas!B$7,2,Tablas!B$8,3,Tablas!B$9,4,Tablas!B$10,5,Tablas!B$11,6,Tablas!B$12,7,Tablas!B$13,8,Tablas!B$14)</f>
        <v>6</v>
      </c>
      <c r="L4">
        <f>+_xlfn.SWITCH($J4,0, Tablas!C$6,1,Tablas!C$7,2,Tablas!C$8,3,Tablas!C$9,4,Tablas!C$10,5,Tablas!C$11,6,Tablas!C$12,7,Tablas!C$13,8,Tablas!C$14)</f>
        <v>0</v>
      </c>
      <c r="M4">
        <f>+_xlfn.SWITCH($J4,0, Tablas!D$6,1,Tablas!D$7,2,Tablas!D$8,3,Tablas!D$9,4,Tablas!D$10,5,Tablas!D$11,6,Tablas!D$12,7,Tablas!D$13,8,Tablas!D$14)</f>
        <v>1</v>
      </c>
      <c r="N4">
        <f>+_xlfn.SWITCH($J4,0, Tablas!E$6,1,Tablas!E$7,2,Tablas!E$8,3,Tablas!E$9,4,Tablas!E$10,5,Tablas!E$11,6,Tablas!E$12,7,Tablas!E$13,8,Tablas!E$14)</f>
        <v>2</v>
      </c>
      <c r="O4">
        <f>+_xlfn.SWITCH($J4,0, Tablas!F$6,1,Tablas!F$7,2,Tablas!F$8,3,Tablas!F$9,4,Tablas!F$10,5,Tablas!F$11,6,Tablas!F$12,7,Tablas!F$13,8,Tablas!F$14)</f>
        <v>4</v>
      </c>
      <c r="P4">
        <f>+_xlfn.SWITCH($J4,0, Tablas!G$6,1,Tablas!G$7,2,Tablas!G$8,3,Tablas!G$9,4,Tablas!G$10,5,Tablas!G$11,6,Tablas!G$12,7,Tablas!G$13,8,Tablas!G$14)</f>
        <v>5</v>
      </c>
      <c r="Q4">
        <f>+_xlfn.SWITCH($J4,0, Tablas!H$6,1,Tablas!H$7,2,Tablas!H$8,3,Tablas!H$9,4,Tablas!H$10,5,Tablas!H$11,6,Tablas!H$12,7,Tablas!H$13,8,Tablas!H$14)</f>
        <v>6</v>
      </c>
    </row>
    <row r="5" spans="1:17" x14ac:dyDescent="0.4">
      <c r="A5" s="1">
        <v>2</v>
      </c>
      <c r="B5" s="1">
        <v>3</v>
      </c>
      <c r="C5" s="1">
        <v>1</v>
      </c>
      <c r="D5" s="1">
        <v>2</v>
      </c>
      <c r="E5" s="1">
        <v>1</v>
      </c>
      <c r="F5" s="1">
        <v>0</v>
      </c>
      <c r="G5">
        <f>+IF(SUM(H5:H7)=0,0,1)</f>
        <v>1</v>
      </c>
      <c r="H5">
        <f t="shared" si="1"/>
        <v>1</v>
      </c>
      <c r="I5">
        <f t="shared" si="0"/>
        <v>0</v>
      </c>
    </row>
    <row r="6" spans="1:17" x14ac:dyDescent="0.4">
      <c r="A6" s="1"/>
      <c r="B6" s="1"/>
      <c r="C6" s="1">
        <v>2</v>
      </c>
      <c r="D6" s="1">
        <v>2</v>
      </c>
      <c r="E6" s="1">
        <v>1</v>
      </c>
      <c r="F6" s="1"/>
      <c r="H6">
        <f t="shared" si="1"/>
        <v>1</v>
      </c>
      <c r="I6">
        <f t="shared" si="0"/>
        <v>0</v>
      </c>
    </row>
    <row r="7" spans="1:17" x14ac:dyDescent="0.4">
      <c r="A7" s="1"/>
      <c r="B7" s="1"/>
      <c r="C7" s="1">
        <v>3</v>
      </c>
      <c r="D7" s="1">
        <v>2</v>
      </c>
      <c r="E7" s="1">
        <v>1</v>
      </c>
      <c r="F7" s="1"/>
      <c r="H7">
        <f t="shared" si="1"/>
        <v>1</v>
      </c>
      <c r="I7">
        <f t="shared" si="0"/>
        <v>0</v>
      </c>
      <c r="J7">
        <f>+SUM(H5:H7)</f>
        <v>3</v>
      </c>
      <c r="K7">
        <f>+_xlfn.SWITCH($J7,0, Tablas!B$6,1,Tablas!B$7,2,Tablas!B$8,3,Tablas!B$9,4,Tablas!B$10,5,Tablas!B$11,6,Tablas!B$12,7,Tablas!B$13,8,Tablas!B$14)</f>
        <v>6</v>
      </c>
      <c r="L7">
        <f>+_xlfn.SWITCH($J7,0, Tablas!C$6,1,Tablas!C$7,2,Tablas!C$8,3,Tablas!C$9,4,Tablas!C$10,5,Tablas!C$11,6,Tablas!C$12,7,Tablas!C$13,8,Tablas!C$14)</f>
        <v>0</v>
      </c>
      <c r="M7">
        <f>+_xlfn.SWITCH($J7,0, Tablas!D$6,1,Tablas!D$7,2,Tablas!D$8,3,Tablas!D$9,4,Tablas!D$10,5,Tablas!D$11,6,Tablas!D$12,7,Tablas!D$13,8,Tablas!D$14)</f>
        <v>1</v>
      </c>
      <c r="N7">
        <f>+_xlfn.SWITCH($J7,0, Tablas!E$6,1,Tablas!E$7,2,Tablas!E$8,3,Tablas!E$9,4,Tablas!E$10,5,Tablas!E$11,6,Tablas!E$12,7,Tablas!E$13,8,Tablas!E$14)</f>
        <v>2</v>
      </c>
      <c r="O7">
        <f>+_xlfn.SWITCH($J7,0, Tablas!F$6,1,Tablas!F$7,2,Tablas!F$8,3,Tablas!F$9,4,Tablas!F$10,5,Tablas!F$11,6,Tablas!F$12,7,Tablas!F$13,8,Tablas!F$14)</f>
        <v>4</v>
      </c>
      <c r="P7">
        <f>+_xlfn.SWITCH($J7,0, Tablas!G$6,1,Tablas!G$7,2,Tablas!G$8,3,Tablas!G$9,4,Tablas!G$10,5,Tablas!G$11,6,Tablas!G$12,7,Tablas!G$13,8,Tablas!G$14)</f>
        <v>5</v>
      </c>
      <c r="Q7">
        <f>+_xlfn.SWITCH($J7,0, Tablas!H$6,1,Tablas!H$7,2,Tablas!H$8,3,Tablas!H$9,4,Tablas!H$10,5,Tablas!H$11,6,Tablas!H$12,7,Tablas!H$13,8,Tablas!H$14)</f>
        <v>6</v>
      </c>
    </row>
    <row r="8" spans="1:17" x14ac:dyDescent="0.4">
      <c r="A8" s="1">
        <v>3</v>
      </c>
      <c r="B8" s="1">
        <v>7</v>
      </c>
      <c r="C8" s="5">
        <v>1</v>
      </c>
      <c r="D8" s="1">
        <v>2</v>
      </c>
      <c r="E8" s="1">
        <v>1</v>
      </c>
      <c r="F8" s="1">
        <v>0</v>
      </c>
      <c r="G8">
        <f>+IF(SUM(H8:H14)=0,0,1)</f>
        <v>1</v>
      </c>
      <c r="H8">
        <f t="shared" si="1"/>
        <v>1</v>
      </c>
      <c r="I8">
        <f t="shared" si="0"/>
        <v>0</v>
      </c>
    </row>
    <row r="9" spans="1:17" x14ac:dyDescent="0.4">
      <c r="A9" s="1"/>
      <c r="B9" s="1"/>
      <c r="C9" s="1">
        <v>2</v>
      </c>
      <c r="D9" s="1">
        <v>2</v>
      </c>
      <c r="E9" s="1">
        <v>1</v>
      </c>
      <c r="F9" s="1"/>
      <c r="H9">
        <f t="shared" si="1"/>
        <v>1</v>
      </c>
      <c r="I9">
        <f t="shared" si="0"/>
        <v>0</v>
      </c>
    </row>
    <row r="10" spans="1:17" x14ac:dyDescent="0.4">
      <c r="A10" s="1"/>
      <c r="B10" s="1"/>
      <c r="C10" s="1">
        <v>3</v>
      </c>
      <c r="D10" s="1">
        <v>2</v>
      </c>
      <c r="E10" s="1">
        <v>1</v>
      </c>
      <c r="F10" s="1"/>
      <c r="H10">
        <f t="shared" si="1"/>
        <v>1</v>
      </c>
      <c r="I10">
        <f>+IF(H10=1,E10-1,0)</f>
        <v>0</v>
      </c>
    </row>
    <row r="11" spans="1:17" x14ac:dyDescent="0.4">
      <c r="A11" s="1"/>
      <c r="B11" s="1"/>
      <c r="C11" s="1">
        <v>4</v>
      </c>
      <c r="D11" s="1">
        <v>2</v>
      </c>
      <c r="E11" s="1">
        <v>1</v>
      </c>
      <c r="F11" s="1"/>
      <c r="H11">
        <f t="shared" si="1"/>
        <v>1</v>
      </c>
      <c r="I11">
        <f t="shared" ref="I11:I36" si="2">+IF(H11=1,E11-1,0)</f>
        <v>0</v>
      </c>
    </row>
    <row r="12" spans="1:17" x14ac:dyDescent="0.4">
      <c r="A12" s="1"/>
      <c r="B12" s="1"/>
      <c r="C12" s="1">
        <v>5</v>
      </c>
      <c r="D12" s="1">
        <v>2</v>
      </c>
      <c r="E12" s="1">
        <v>1</v>
      </c>
      <c r="F12" s="1"/>
      <c r="H12">
        <f t="shared" si="1"/>
        <v>1</v>
      </c>
      <c r="I12">
        <f t="shared" si="2"/>
        <v>0</v>
      </c>
    </row>
    <row r="13" spans="1:17" x14ac:dyDescent="0.4">
      <c r="A13" s="1"/>
      <c r="B13" s="1"/>
      <c r="C13" s="1">
        <v>6</v>
      </c>
      <c r="D13" s="1">
        <v>2</v>
      </c>
      <c r="E13" s="1">
        <v>1</v>
      </c>
      <c r="F13" s="1"/>
      <c r="H13">
        <f t="shared" si="1"/>
        <v>1</v>
      </c>
      <c r="I13">
        <f t="shared" si="2"/>
        <v>0</v>
      </c>
    </row>
    <row r="14" spans="1:17" x14ac:dyDescent="0.4">
      <c r="A14" s="1"/>
      <c r="B14" s="1"/>
      <c r="C14" s="1">
        <v>7</v>
      </c>
      <c r="D14" s="1">
        <v>2</v>
      </c>
      <c r="E14" s="1">
        <v>1</v>
      </c>
      <c r="F14" s="1"/>
      <c r="H14">
        <f t="shared" si="1"/>
        <v>1</v>
      </c>
      <c r="I14">
        <f t="shared" si="2"/>
        <v>0</v>
      </c>
      <c r="J14">
        <f>+SUM(H8:H14)</f>
        <v>7</v>
      </c>
      <c r="K14">
        <f>+_xlfn.SWITCH($J14,0, Tablas!B$6,1,Tablas!B$7,2,Tablas!B$8,3,Tablas!B$9,4,Tablas!B$10,5,Tablas!B$11,6,Tablas!B$12,7,Tablas!B$13,8,Tablas!B$14)</f>
        <v>14</v>
      </c>
      <c r="L14">
        <f>+_xlfn.SWITCH($J14,0, Tablas!C$6,1,Tablas!C$7,2,Tablas!C$8,3,Tablas!C$9,4,Tablas!C$10,5,Tablas!C$11,6,Tablas!C$12,7,Tablas!C$13,8,Tablas!C$14)</f>
        <v>0</v>
      </c>
      <c r="M14">
        <f>+_xlfn.SWITCH($J14,0, Tablas!D$6,1,Tablas!D$7,2,Tablas!D$8,3,Tablas!D$9,4,Tablas!D$10,5,Tablas!D$11,6,Tablas!D$12,7,Tablas!D$13,8,Tablas!D$14)</f>
        <v>4</v>
      </c>
      <c r="N14">
        <f>+_xlfn.SWITCH($J14,0, Tablas!E$6,1,Tablas!E$7,2,Tablas!E$8,3,Tablas!E$9,4,Tablas!E$10,5,Tablas!E$11,6,Tablas!E$12,7,Tablas!E$13,8,Tablas!E$14)</f>
        <v>5</v>
      </c>
      <c r="O14">
        <f>+_xlfn.SWITCH($J14,0, Tablas!F$6,1,Tablas!F$7,2,Tablas!F$8,3,Tablas!F$9,4,Tablas!F$10,5,Tablas!F$11,6,Tablas!F$12,7,Tablas!F$13,8,Tablas!F$14)</f>
        <v>9</v>
      </c>
      <c r="P14">
        <f>+_xlfn.SWITCH($J14,0, Tablas!G$6,1,Tablas!G$7,2,Tablas!G$8,3,Tablas!G$9,4,Tablas!G$10,5,Tablas!G$11,6,Tablas!G$12,7,Tablas!G$13,8,Tablas!G$14)</f>
        <v>10</v>
      </c>
      <c r="Q14">
        <f>+_xlfn.SWITCH($J14,0, Tablas!H$6,1,Tablas!H$7,2,Tablas!H$8,3,Tablas!H$9,4,Tablas!H$10,5,Tablas!H$11,6,Tablas!H$12,7,Tablas!H$13,8,Tablas!H$14)</f>
        <v>14</v>
      </c>
    </row>
    <row r="15" spans="1:17" x14ac:dyDescent="0.4">
      <c r="A15" s="1">
        <v>4</v>
      </c>
      <c r="B15" s="1">
        <v>4</v>
      </c>
      <c r="C15" s="1">
        <v>1</v>
      </c>
      <c r="D15" s="1">
        <v>2</v>
      </c>
      <c r="E15" s="1">
        <v>1</v>
      </c>
      <c r="F15" s="1">
        <v>1</v>
      </c>
      <c r="G15">
        <f>+IF(SUM(H15:H18)=0,0,1)</f>
        <v>1</v>
      </c>
      <c r="H15">
        <f t="shared" si="1"/>
        <v>1</v>
      </c>
      <c r="I15">
        <f t="shared" si="2"/>
        <v>0</v>
      </c>
    </row>
    <row r="16" spans="1:17" x14ac:dyDescent="0.4">
      <c r="A16" s="1"/>
      <c r="B16" s="1"/>
      <c r="C16" s="1">
        <v>2</v>
      </c>
      <c r="D16" s="1">
        <v>2</v>
      </c>
      <c r="E16" s="1">
        <v>1</v>
      </c>
      <c r="F16" s="1"/>
      <c r="H16">
        <f t="shared" si="1"/>
        <v>1</v>
      </c>
      <c r="I16">
        <f t="shared" si="2"/>
        <v>0</v>
      </c>
    </row>
    <row r="17" spans="1:17" x14ac:dyDescent="0.4">
      <c r="A17" s="1"/>
      <c r="B17" s="1"/>
      <c r="C17" s="1">
        <v>3</v>
      </c>
      <c r="D17" s="1">
        <v>2</v>
      </c>
      <c r="E17" s="1">
        <v>1</v>
      </c>
      <c r="F17" s="1"/>
      <c r="H17">
        <f t="shared" si="1"/>
        <v>1</v>
      </c>
      <c r="I17">
        <f t="shared" si="2"/>
        <v>0</v>
      </c>
    </row>
    <row r="18" spans="1:17" x14ac:dyDescent="0.4">
      <c r="A18" s="1"/>
      <c r="B18" s="1"/>
      <c r="C18" s="1">
        <v>4</v>
      </c>
      <c r="D18" s="1">
        <v>2</v>
      </c>
      <c r="E18" s="1">
        <v>1</v>
      </c>
      <c r="F18" s="1"/>
      <c r="H18">
        <f t="shared" si="1"/>
        <v>1</v>
      </c>
      <c r="I18">
        <f t="shared" si="2"/>
        <v>0</v>
      </c>
      <c r="J18">
        <f>+SUM(H15:H18)</f>
        <v>4</v>
      </c>
      <c r="K18">
        <f>+_xlfn.SWITCH($J18,0, Tablas!B$6,1,Tablas!B$7,2,Tablas!B$8,3,Tablas!B$9,4,Tablas!B$10,5,Tablas!B$11,6,Tablas!B$12,7,Tablas!B$13,8,Tablas!B$14)</f>
        <v>8</v>
      </c>
      <c r="L18">
        <f>+_xlfn.SWITCH($J18,0, Tablas!C$6,1,Tablas!C$7,2,Tablas!C$8,3,Tablas!C$9,4,Tablas!C$10,5,Tablas!C$11,6,Tablas!C$12,7,Tablas!C$13,8,Tablas!C$14)</f>
        <v>0</v>
      </c>
      <c r="M18">
        <f>+_xlfn.SWITCH($J18,0, Tablas!D$6,1,Tablas!D$7,2,Tablas!D$8,3,Tablas!D$9,4,Tablas!D$10,5,Tablas!D$11,6,Tablas!D$12,7,Tablas!D$13,8,Tablas!D$14)</f>
        <v>2</v>
      </c>
      <c r="N18">
        <f>+_xlfn.SWITCH($J18,0, Tablas!E$6,1,Tablas!E$7,2,Tablas!E$8,3,Tablas!E$9,4,Tablas!E$10,5,Tablas!E$11,6,Tablas!E$12,7,Tablas!E$13,8,Tablas!E$14)</f>
        <v>3</v>
      </c>
      <c r="O18">
        <f>+_xlfn.SWITCH($J18,0, Tablas!F$6,1,Tablas!F$7,2,Tablas!F$8,3,Tablas!F$9,4,Tablas!F$10,5,Tablas!F$11,6,Tablas!F$12,7,Tablas!F$13,8,Tablas!F$14)</f>
        <v>5</v>
      </c>
      <c r="P18">
        <f>+_xlfn.SWITCH($J18,0, Tablas!G$6,1,Tablas!G$7,2,Tablas!G$8,3,Tablas!G$9,4,Tablas!G$10,5,Tablas!G$11,6,Tablas!G$12,7,Tablas!G$13,8,Tablas!G$14)</f>
        <v>6</v>
      </c>
      <c r="Q18">
        <f>+_xlfn.SWITCH($J18,0, Tablas!H$6,1,Tablas!H$7,2,Tablas!H$8,3,Tablas!H$9,4,Tablas!H$10,5,Tablas!H$11,6,Tablas!H$12,7,Tablas!H$13,8,Tablas!H$14)</f>
        <v>8</v>
      </c>
    </row>
    <row r="19" spans="1:17" x14ac:dyDescent="0.4">
      <c r="A19" s="1">
        <v>5</v>
      </c>
      <c r="B19" s="1">
        <v>4</v>
      </c>
      <c r="C19" s="1">
        <v>1</v>
      </c>
      <c r="D19" s="1">
        <v>2</v>
      </c>
      <c r="E19" s="1">
        <v>1</v>
      </c>
      <c r="F19" s="1">
        <v>1</v>
      </c>
      <c r="G19">
        <f>+IF(SUM(H19:H22)=0,0,1)</f>
        <v>1</v>
      </c>
      <c r="H19">
        <f t="shared" si="1"/>
        <v>1</v>
      </c>
      <c r="I19">
        <f t="shared" si="2"/>
        <v>0</v>
      </c>
    </row>
    <row r="20" spans="1:17" x14ac:dyDescent="0.4">
      <c r="A20" s="1"/>
      <c r="B20" s="1"/>
      <c r="C20" s="1">
        <v>2</v>
      </c>
      <c r="D20" s="1">
        <v>2</v>
      </c>
      <c r="E20" s="1">
        <v>1</v>
      </c>
      <c r="F20" s="1"/>
      <c r="H20">
        <f t="shared" si="1"/>
        <v>1</v>
      </c>
      <c r="I20">
        <f t="shared" si="2"/>
        <v>0</v>
      </c>
    </row>
    <row r="21" spans="1:17" x14ac:dyDescent="0.4">
      <c r="A21" s="1"/>
      <c r="B21" s="1"/>
      <c r="C21" s="1">
        <v>3</v>
      </c>
      <c r="D21" s="1">
        <v>2</v>
      </c>
      <c r="E21" s="1">
        <v>1</v>
      </c>
      <c r="F21" s="1"/>
      <c r="H21">
        <f t="shared" si="1"/>
        <v>1</v>
      </c>
      <c r="I21">
        <f t="shared" si="2"/>
        <v>0</v>
      </c>
    </row>
    <row r="22" spans="1:17" x14ac:dyDescent="0.4">
      <c r="A22" s="1"/>
      <c r="B22" s="1"/>
      <c r="C22" s="1">
        <v>4</v>
      </c>
      <c r="D22" s="1">
        <v>2</v>
      </c>
      <c r="E22" s="1">
        <v>1</v>
      </c>
      <c r="F22" s="1"/>
      <c r="H22">
        <f>+D22-1</f>
        <v>1</v>
      </c>
      <c r="I22">
        <f t="shared" si="2"/>
        <v>0</v>
      </c>
      <c r="J22">
        <f>+SUM(H19:H22)</f>
        <v>4</v>
      </c>
      <c r="K22">
        <f>+_xlfn.SWITCH($J22,0, Tablas!B$6,1,Tablas!B$7,2,Tablas!B$8,3,Tablas!B$9,4,Tablas!B$10,5,Tablas!B$11,6,Tablas!B$12,7,Tablas!B$13,8,Tablas!B$14)</f>
        <v>8</v>
      </c>
      <c r="L22">
        <f>+_xlfn.SWITCH($J22,0, Tablas!C$6,1,Tablas!C$7,2,Tablas!C$8,3,Tablas!C$9,4,Tablas!C$10,5,Tablas!C$11,6,Tablas!C$12,7,Tablas!C$13,8,Tablas!C$14)</f>
        <v>0</v>
      </c>
      <c r="M22">
        <f>+_xlfn.SWITCH($J22,0, Tablas!D$6,1,Tablas!D$7,2,Tablas!D$8,3,Tablas!D$9,4,Tablas!D$10,5,Tablas!D$11,6,Tablas!D$12,7,Tablas!D$13,8,Tablas!D$14)</f>
        <v>2</v>
      </c>
      <c r="N22">
        <f>+_xlfn.SWITCH($J22,0, Tablas!E$6,1,Tablas!E$7,2,Tablas!E$8,3,Tablas!E$9,4,Tablas!E$10,5,Tablas!E$11,6,Tablas!E$12,7,Tablas!E$13,8,Tablas!E$14)</f>
        <v>3</v>
      </c>
      <c r="O22">
        <f>+_xlfn.SWITCH($J22,0, Tablas!F$6,1,Tablas!F$7,2,Tablas!F$8,3,Tablas!F$9,4,Tablas!F$10,5,Tablas!F$11,6,Tablas!F$12,7,Tablas!F$13,8,Tablas!F$14)</f>
        <v>5</v>
      </c>
      <c r="P22">
        <f>+_xlfn.SWITCH($J22,0, Tablas!G$6,1,Tablas!G$7,2,Tablas!G$8,3,Tablas!G$9,4,Tablas!G$10,5,Tablas!G$11,6,Tablas!G$12,7,Tablas!G$13,8,Tablas!G$14)</f>
        <v>6</v>
      </c>
      <c r="Q22">
        <f>+_xlfn.SWITCH($J22,0, Tablas!H$6,1,Tablas!H$7,2,Tablas!H$8,3,Tablas!H$9,4,Tablas!H$10,5,Tablas!H$11,6,Tablas!H$12,7,Tablas!H$13,8,Tablas!H$14)</f>
        <v>8</v>
      </c>
    </row>
    <row r="23" spans="1:17" x14ac:dyDescent="0.4">
      <c r="A23" s="1">
        <v>6</v>
      </c>
      <c r="B23" s="1">
        <v>6</v>
      </c>
      <c r="C23" s="1">
        <v>1</v>
      </c>
      <c r="D23" s="1">
        <v>2</v>
      </c>
      <c r="E23" s="1">
        <v>1</v>
      </c>
      <c r="F23" s="1">
        <v>1</v>
      </c>
      <c r="G23">
        <f>+IF(SUM(H23:H28)=0,0,1)</f>
        <v>1</v>
      </c>
      <c r="H23">
        <f t="shared" si="1"/>
        <v>1</v>
      </c>
      <c r="I23">
        <f t="shared" si="2"/>
        <v>0</v>
      </c>
    </row>
    <row r="24" spans="1:17" x14ac:dyDescent="0.4">
      <c r="A24" s="1"/>
      <c r="B24" s="1"/>
      <c r="C24" s="1">
        <v>2</v>
      </c>
      <c r="D24" s="1">
        <v>2</v>
      </c>
      <c r="E24" s="1">
        <v>1</v>
      </c>
      <c r="F24" s="1"/>
      <c r="H24">
        <f t="shared" si="1"/>
        <v>1</v>
      </c>
      <c r="I24">
        <f t="shared" si="2"/>
        <v>0</v>
      </c>
    </row>
    <row r="25" spans="1:17" x14ac:dyDescent="0.4">
      <c r="A25" s="1"/>
      <c r="B25" s="1"/>
      <c r="C25" s="1">
        <v>3</v>
      </c>
      <c r="D25" s="1">
        <v>2</v>
      </c>
      <c r="E25" s="1">
        <v>1</v>
      </c>
      <c r="F25" s="1"/>
      <c r="H25">
        <f t="shared" si="1"/>
        <v>1</v>
      </c>
      <c r="I25">
        <f t="shared" si="2"/>
        <v>0</v>
      </c>
    </row>
    <row r="26" spans="1:17" x14ac:dyDescent="0.4">
      <c r="A26" s="1"/>
      <c r="B26" s="1"/>
      <c r="C26" s="1">
        <v>4</v>
      </c>
      <c r="D26" s="1">
        <v>2</v>
      </c>
      <c r="E26" s="1">
        <v>1</v>
      </c>
      <c r="F26" s="1"/>
      <c r="H26">
        <f t="shared" si="1"/>
        <v>1</v>
      </c>
      <c r="I26">
        <f t="shared" si="2"/>
        <v>0</v>
      </c>
    </row>
    <row r="27" spans="1:17" x14ac:dyDescent="0.4">
      <c r="A27" s="1"/>
      <c r="B27" s="1"/>
      <c r="C27" s="1">
        <v>5</v>
      </c>
      <c r="D27" s="1">
        <v>2</v>
      </c>
      <c r="E27" s="1">
        <v>1</v>
      </c>
      <c r="F27" s="1"/>
      <c r="H27">
        <f t="shared" si="1"/>
        <v>1</v>
      </c>
      <c r="I27">
        <f t="shared" si="2"/>
        <v>0</v>
      </c>
    </row>
    <row r="28" spans="1:17" x14ac:dyDescent="0.4">
      <c r="A28" s="1"/>
      <c r="B28" s="1"/>
      <c r="C28" s="1">
        <v>6</v>
      </c>
      <c r="D28" s="1">
        <v>2</v>
      </c>
      <c r="E28" s="1">
        <v>1</v>
      </c>
      <c r="F28" s="1"/>
      <c r="H28">
        <f t="shared" si="1"/>
        <v>1</v>
      </c>
      <c r="I28">
        <f t="shared" si="2"/>
        <v>0</v>
      </c>
      <c r="J28">
        <f>+SUM(H23:H28)</f>
        <v>6</v>
      </c>
      <c r="K28">
        <f>+_xlfn.SWITCH($J28,0, Tablas!B$6,1,Tablas!B$7,2,Tablas!B$8,3,Tablas!B$9,4,Tablas!B$10,5,Tablas!B$11,6,Tablas!B$12,7,Tablas!B$13,8,Tablas!B$14)</f>
        <v>12</v>
      </c>
      <c r="L28">
        <f>+_xlfn.SWITCH($J28,0, Tablas!C$6,1,Tablas!C$7,2,Tablas!C$8,3,Tablas!C$9,4,Tablas!C$10,5,Tablas!C$11,6,Tablas!C$12,7,Tablas!C$13,8,Tablas!C$14)</f>
        <v>0</v>
      </c>
      <c r="M28">
        <f>+_xlfn.SWITCH($J28,0, Tablas!D$6,1,Tablas!D$7,2,Tablas!D$8,3,Tablas!D$9,4,Tablas!D$10,5,Tablas!D$11,6,Tablas!D$12,7,Tablas!D$13,8,Tablas!D$14)</f>
        <v>3</v>
      </c>
      <c r="N28">
        <f>+_xlfn.SWITCH($J28,0, Tablas!E$6,1,Tablas!E$7,2,Tablas!E$8,3,Tablas!E$9,4,Tablas!E$10,5,Tablas!E$11,6,Tablas!E$12,7,Tablas!E$13,8,Tablas!E$14)</f>
        <v>4</v>
      </c>
      <c r="O28">
        <f>+_xlfn.SWITCH($J28,0, Tablas!F$6,1,Tablas!F$7,2,Tablas!F$8,3,Tablas!F$9,4,Tablas!F$10,5,Tablas!F$11,6,Tablas!F$12,7,Tablas!F$13,8,Tablas!F$14)</f>
        <v>8</v>
      </c>
      <c r="P28">
        <f>+_xlfn.SWITCH($J28,0, Tablas!G$6,1,Tablas!G$7,2,Tablas!G$8,3,Tablas!G$9,4,Tablas!G$10,5,Tablas!G$11,6,Tablas!G$12,7,Tablas!G$13,8,Tablas!G$14)</f>
        <v>9</v>
      </c>
      <c r="Q28">
        <f>+_xlfn.SWITCH($J28,0, Tablas!H$6,1,Tablas!H$7,2,Tablas!H$8,3,Tablas!H$9,4,Tablas!H$10,5,Tablas!H$11,6,Tablas!H$12,7,Tablas!H$13,8,Tablas!H$14)</f>
        <v>12</v>
      </c>
    </row>
    <row r="29" spans="1:17" x14ac:dyDescent="0.4">
      <c r="A29" s="1">
        <v>7</v>
      </c>
      <c r="B29" s="1">
        <v>8</v>
      </c>
      <c r="C29" s="1">
        <v>1</v>
      </c>
      <c r="D29" s="1">
        <v>2</v>
      </c>
      <c r="E29" s="1">
        <v>1</v>
      </c>
      <c r="F29" s="1">
        <v>0</v>
      </c>
      <c r="G29">
        <f>+IF(SUM(H29:H36)=0,0,1)</f>
        <v>1</v>
      </c>
      <c r="H29">
        <f t="shared" si="1"/>
        <v>1</v>
      </c>
      <c r="I29">
        <f t="shared" si="2"/>
        <v>0</v>
      </c>
    </row>
    <row r="30" spans="1:17" x14ac:dyDescent="0.4">
      <c r="A30" s="1"/>
      <c r="B30" s="1"/>
      <c r="C30" s="1">
        <v>2</v>
      </c>
      <c r="D30" s="1">
        <v>2</v>
      </c>
      <c r="E30" s="1">
        <v>1</v>
      </c>
      <c r="F30" s="1"/>
      <c r="H30">
        <f t="shared" si="1"/>
        <v>1</v>
      </c>
      <c r="I30">
        <f t="shared" si="2"/>
        <v>0</v>
      </c>
    </row>
    <row r="31" spans="1:17" x14ac:dyDescent="0.4">
      <c r="A31" s="1"/>
      <c r="B31" s="1"/>
      <c r="C31" s="1">
        <v>3</v>
      </c>
      <c r="D31" s="1">
        <v>2</v>
      </c>
      <c r="E31" s="1">
        <v>1</v>
      </c>
      <c r="F31" s="1"/>
      <c r="H31">
        <f t="shared" si="1"/>
        <v>1</v>
      </c>
      <c r="I31">
        <f t="shared" si="2"/>
        <v>0</v>
      </c>
    </row>
    <row r="32" spans="1:17" x14ac:dyDescent="0.4">
      <c r="A32" s="1"/>
      <c r="B32" s="1"/>
      <c r="C32" s="1">
        <v>4</v>
      </c>
      <c r="D32" s="1">
        <v>2</v>
      </c>
      <c r="E32" s="1">
        <v>1</v>
      </c>
      <c r="F32" s="1"/>
      <c r="H32">
        <f t="shared" si="1"/>
        <v>1</v>
      </c>
      <c r="I32">
        <f t="shared" si="2"/>
        <v>0</v>
      </c>
    </row>
    <row r="33" spans="1:17" x14ac:dyDescent="0.4">
      <c r="A33" s="1"/>
      <c r="B33" s="1"/>
      <c r="C33" s="1">
        <v>5</v>
      </c>
      <c r="D33" s="1">
        <v>2</v>
      </c>
      <c r="E33" s="1">
        <v>1</v>
      </c>
      <c r="F33" s="1"/>
      <c r="H33">
        <f t="shared" si="1"/>
        <v>1</v>
      </c>
      <c r="I33">
        <f t="shared" si="2"/>
        <v>0</v>
      </c>
    </row>
    <row r="34" spans="1:17" x14ac:dyDescent="0.4">
      <c r="A34" s="1"/>
      <c r="B34" s="1"/>
      <c r="C34" s="1">
        <v>6</v>
      </c>
      <c r="D34" s="1">
        <v>2</v>
      </c>
      <c r="E34" s="1">
        <v>1</v>
      </c>
      <c r="F34" s="1"/>
      <c r="H34">
        <f t="shared" si="1"/>
        <v>1</v>
      </c>
      <c r="I34">
        <f t="shared" si="2"/>
        <v>0</v>
      </c>
    </row>
    <row r="35" spans="1:17" x14ac:dyDescent="0.4">
      <c r="A35" s="1"/>
      <c r="B35" s="1"/>
      <c r="C35" s="1">
        <v>7</v>
      </c>
      <c r="D35" s="1">
        <v>2</v>
      </c>
      <c r="E35" s="1">
        <v>1</v>
      </c>
      <c r="F35" s="1"/>
      <c r="H35">
        <f t="shared" si="1"/>
        <v>1</v>
      </c>
      <c r="I35">
        <f t="shared" si="2"/>
        <v>0</v>
      </c>
    </row>
    <row r="36" spans="1:17" x14ac:dyDescent="0.4">
      <c r="A36" s="1"/>
      <c r="B36" s="1"/>
      <c r="C36" s="1">
        <v>8</v>
      </c>
      <c r="D36" s="1">
        <v>2</v>
      </c>
      <c r="E36" s="1">
        <v>1</v>
      </c>
      <c r="F36" s="1"/>
      <c r="H36">
        <f t="shared" si="1"/>
        <v>1</v>
      </c>
      <c r="I36">
        <f t="shared" si="2"/>
        <v>0</v>
      </c>
      <c r="J36">
        <f>+SUM(H29:H36)</f>
        <v>8</v>
      </c>
      <c r="K36">
        <f>+_xlfn.SWITCH($J36,0, Tablas!B$6,1,Tablas!B$7,2,Tablas!B$8,3,Tablas!B$9,4,Tablas!B$10,5,Tablas!B$11,6,Tablas!B$12,7,Tablas!B$13,8,Tablas!B$14)</f>
        <v>16</v>
      </c>
      <c r="L36">
        <f>+_xlfn.SWITCH($J36,0, Tablas!C$6,1,Tablas!C$7,2,Tablas!C$8,3,Tablas!C$9,4,Tablas!C$10,5,Tablas!C$11,6,Tablas!C$12,7,Tablas!C$13,8,Tablas!C$14)</f>
        <v>0</v>
      </c>
      <c r="M36">
        <f>+_xlfn.SWITCH($J36,0, Tablas!D$6,1,Tablas!D$7,2,Tablas!D$8,3,Tablas!D$9,4,Tablas!D$10,5,Tablas!D$11,6,Tablas!D$12,7,Tablas!D$13,8,Tablas!D$14)</f>
        <v>5</v>
      </c>
      <c r="N36">
        <f>+_xlfn.SWITCH($J36,0, Tablas!E$6,1,Tablas!E$7,2,Tablas!E$8,3,Tablas!E$9,4,Tablas!E$10,5,Tablas!E$11,6,Tablas!E$12,7,Tablas!E$13,8,Tablas!E$14)</f>
        <v>6</v>
      </c>
      <c r="O36">
        <f>+_xlfn.SWITCH($J36,0, Tablas!F$6,1,Tablas!F$7,2,Tablas!F$8,3,Tablas!F$9,4,Tablas!F$10,5,Tablas!F$11,6,Tablas!F$12,7,Tablas!F$13,8,Tablas!F$14)</f>
        <v>10</v>
      </c>
      <c r="P36">
        <f>+_xlfn.SWITCH($J36,0, Tablas!G$6,1,Tablas!G$7,2,Tablas!G$8,3,Tablas!G$9,4,Tablas!G$10,5,Tablas!G$11,6,Tablas!G$12,7,Tablas!G$13,8,Tablas!G$14)</f>
        <v>11</v>
      </c>
      <c r="Q36">
        <f>+_xlfn.SWITCH($J36,0, Tablas!H$6,1,Tablas!H$7,2,Tablas!H$8,3,Tablas!H$9,4,Tablas!H$10,5,Tablas!H$11,6,Tablas!H$12,7,Tablas!H$13,8,Tablas!H$14)</f>
        <v>16</v>
      </c>
    </row>
    <row r="37" spans="1:17" x14ac:dyDescent="0.4">
      <c r="A37" s="1">
        <v>8</v>
      </c>
      <c r="B37" s="1">
        <v>3</v>
      </c>
      <c r="C37" s="1">
        <v>1</v>
      </c>
      <c r="D37" s="1">
        <v>2</v>
      </c>
      <c r="E37" s="1">
        <v>1</v>
      </c>
      <c r="F37" s="1">
        <v>0</v>
      </c>
      <c r="G37">
        <f>+IF(SUM(H37:H39)=0,0,1)</f>
        <v>1</v>
      </c>
      <c r="H37">
        <f t="shared" ref="H37:H45" si="3">+D37-1</f>
        <v>1</v>
      </c>
      <c r="I37">
        <f t="shared" ref="I37:I45" si="4">+IF(H37=1,E37-1,0)</f>
        <v>0</v>
      </c>
    </row>
    <row r="38" spans="1:17" x14ac:dyDescent="0.4">
      <c r="A38" s="1"/>
      <c r="B38" s="1"/>
      <c r="C38" s="1">
        <v>2</v>
      </c>
      <c r="D38" s="1">
        <v>2</v>
      </c>
      <c r="E38" s="1">
        <v>1</v>
      </c>
      <c r="F38" s="1"/>
      <c r="H38">
        <f t="shared" si="3"/>
        <v>1</v>
      </c>
      <c r="I38">
        <f t="shared" si="4"/>
        <v>0</v>
      </c>
    </row>
    <row r="39" spans="1:17" x14ac:dyDescent="0.4">
      <c r="A39" s="1"/>
      <c r="B39" s="1"/>
      <c r="C39" s="1">
        <v>3</v>
      </c>
      <c r="D39" s="1">
        <v>2</v>
      </c>
      <c r="E39" s="1">
        <v>1</v>
      </c>
      <c r="F39" s="1"/>
      <c r="H39">
        <f t="shared" si="3"/>
        <v>1</v>
      </c>
      <c r="I39">
        <f t="shared" si="4"/>
        <v>0</v>
      </c>
      <c r="J39">
        <f>+SUM(H37:H39)</f>
        <v>3</v>
      </c>
      <c r="K39">
        <f>+_xlfn.SWITCH($J39,0, Tablas!B$6,1,Tablas!B$7,2,Tablas!B$8,3,Tablas!B$9,4,Tablas!B$10,5,Tablas!B$11,6,Tablas!B$12,7,Tablas!B$13,8,Tablas!B$14)</f>
        <v>6</v>
      </c>
      <c r="L39">
        <f>+_xlfn.SWITCH($J39,0, Tablas!C$6,1,Tablas!C$7,2,Tablas!C$8,3,Tablas!C$9,4,Tablas!C$10,5,Tablas!C$11,6,Tablas!C$12,7,Tablas!C$13,8,Tablas!C$14)</f>
        <v>0</v>
      </c>
      <c r="M39">
        <f>+_xlfn.SWITCH($J39,0, Tablas!D$6,1,Tablas!D$7,2,Tablas!D$8,3,Tablas!D$9,4,Tablas!D$10,5,Tablas!D$11,6,Tablas!D$12,7,Tablas!D$13,8,Tablas!D$14)</f>
        <v>1</v>
      </c>
      <c r="N39">
        <f>+_xlfn.SWITCH($J39,0, Tablas!E$6,1,Tablas!E$7,2,Tablas!E$8,3,Tablas!E$9,4,Tablas!E$10,5,Tablas!E$11,6,Tablas!E$12,7,Tablas!E$13,8,Tablas!E$14)</f>
        <v>2</v>
      </c>
      <c r="O39">
        <f>+_xlfn.SWITCH($J39,0, Tablas!F$6,1,Tablas!F$7,2,Tablas!F$8,3,Tablas!F$9,4,Tablas!F$10,5,Tablas!F$11,6,Tablas!F$12,7,Tablas!F$13,8,Tablas!F$14)</f>
        <v>4</v>
      </c>
      <c r="P39">
        <f>+_xlfn.SWITCH($J39,0, Tablas!G$6,1,Tablas!G$7,2,Tablas!G$8,3,Tablas!G$9,4,Tablas!G$10,5,Tablas!G$11,6,Tablas!G$12,7,Tablas!G$13,8,Tablas!G$14)</f>
        <v>5</v>
      </c>
      <c r="Q39">
        <f>+_xlfn.SWITCH($J39,0, Tablas!H$6,1,Tablas!H$7,2,Tablas!H$8,3,Tablas!H$9,4,Tablas!H$10,5,Tablas!H$11,6,Tablas!H$12,7,Tablas!H$13,8,Tablas!H$14)</f>
        <v>6</v>
      </c>
    </row>
    <row r="40" spans="1:17" x14ac:dyDescent="0.4">
      <c r="A40" s="1">
        <v>9</v>
      </c>
      <c r="B40" s="1">
        <v>2</v>
      </c>
      <c r="C40" s="1">
        <v>1</v>
      </c>
      <c r="D40" s="1">
        <v>2</v>
      </c>
      <c r="E40" s="1">
        <v>1</v>
      </c>
      <c r="F40" s="1">
        <v>1</v>
      </c>
      <c r="G40">
        <f>+IF(SUM(H40:H41)=0,0,1)</f>
        <v>1</v>
      </c>
      <c r="H40">
        <f t="shared" si="3"/>
        <v>1</v>
      </c>
      <c r="I40">
        <f t="shared" si="4"/>
        <v>0</v>
      </c>
    </row>
    <row r="41" spans="1:17" x14ac:dyDescent="0.4">
      <c r="A41" s="1"/>
      <c r="B41" s="1"/>
      <c r="C41" s="1">
        <v>2</v>
      </c>
      <c r="D41" s="1">
        <v>2</v>
      </c>
      <c r="E41" s="1">
        <v>1</v>
      </c>
      <c r="F41" s="1"/>
      <c r="H41">
        <f t="shared" si="3"/>
        <v>1</v>
      </c>
      <c r="I41">
        <f t="shared" si="4"/>
        <v>0</v>
      </c>
      <c r="J41">
        <f>+SUM(H40:H41)</f>
        <v>2</v>
      </c>
      <c r="K41">
        <f>+_xlfn.SWITCH($J41,0, Tablas!B$6,1,Tablas!B$7,2,Tablas!B$8,3,Tablas!B$9,4,Tablas!B$10,5,Tablas!B$11,6,Tablas!B$12,7,Tablas!B$13,8,Tablas!B$14)</f>
        <v>4</v>
      </c>
      <c r="L41">
        <f>+_xlfn.SWITCH($J41,0, Tablas!C$6,1,Tablas!C$7,2,Tablas!C$8,3,Tablas!C$9,4,Tablas!C$10,5,Tablas!C$11,6,Tablas!C$12,7,Tablas!C$13,8,Tablas!C$14)</f>
        <v>0</v>
      </c>
      <c r="M41">
        <f>+_xlfn.SWITCH($J41,0, Tablas!D$6,1,Tablas!D$7,2,Tablas!D$8,3,Tablas!D$9,4,Tablas!D$10,5,Tablas!D$11,6,Tablas!D$12,7,Tablas!D$13,8,Tablas!D$14)</f>
        <v>1</v>
      </c>
      <c r="N41">
        <f>+_xlfn.SWITCH($J41,0, Tablas!E$6,1,Tablas!E$7,2,Tablas!E$8,3,Tablas!E$9,4,Tablas!E$10,5,Tablas!E$11,6,Tablas!E$12,7,Tablas!E$13,8,Tablas!E$14)</f>
        <v>2</v>
      </c>
      <c r="O41">
        <f>+_xlfn.SWITCH($J41,0, Tablas!F$6,1,Tablas!F$7,2,Tablas!F$8,3,Tablas!F$9,4,Tablas!F$10,5,Tablas!F$11,6,Tablas!F$12,7,Tablas!F$13,8,Tablas!F$14)</f>
        <v>2</v>
      </c>
      <c r="P41">
        <f>+_xlfn.SWITCH($J41,0, Tablas!G$6,1,Tablas!G$7,2,Tablas!G$8,3,Tablas!G$9,4,Tablas!G$10,5,Tablas!G$11,6,Tablas!G$12,7,Tablas!G$13,8,Tablas!G$14)</f>
        <v>3</v>
      </c>
      <c r="Q41">
        <f>+_xlfn.SWITCH($J41,0, Tablas!H$6,1,Tablas!H$7,2,Tablas!H$8,3,Tablas!H$9,4,Tablas!H$10,5,Tablas!H$11,6,Tablas!H$12,7,Tablas!H$13,8,Tablas!H$14)</f>
        <v>4</v>
      </c>
    </row>
    <row r="42" spans="1:17" x14ac:dyDescent="0.4">
      <c r="A42" s="1">
        <v>10</v>
      </c>
      <c r="B42" s="1">
        <v>3</v>
      </c>
      <c r="C42" s="1">
        <v>1</v>
      </c>
      <c r="D42" s="1">
        <v>2</v>
      </c>
      <c r="E42" s="1">
        <v>1</v>
      </c>
      <c r="F42" s="1">
        <v>0</v>
      </c>
      <c r="G42">
        <f>+IF(SUM(H42:H44)=0,0,1)</f>
        <v>1</v>
      </c>
      <c r="H42">
        <f t="shared" si="3"/>
        <v>1</v>
      </c>
      <c r="I42">
        <f t="shared" si="4"/>
        <v>0</v>
      </c>
    </row>
    <row r="43" spans="1:17" x14ac:dyDescent="0.4">
      <c r="A43" s="1"/>
      <c r="B43" s="1"/>
      <c r="C43" s="1">
        <v>2</v>
      </c>
      <c r="D43" s="1">
        <v>2</v>
      </c>
      <c r="E43" s="1">
        <v>1</v>
      </c>
      <c r="F43" s="1"/>
      <c r="H43">
        <f t="shared" si="3"/>
        <v>1</v>
      </c>
      <c r="I43">
        <f t="shared" si="4"/>
        <v>0</v>
      </c>
    </row>
    <row r="44" spans="1:17" x14ac:dyDescent="0.4">
      <c r="A44" s="1"/>
      <c r="B44" s="1"/>
      <c r="C44" s="1">
        <v>3</v>
      </c>
      <c r="D44" s="1">
        <v>2</v>
      </c>
      <c r="E44" s="1">
        <v>1</v>
      </c>
      <c r="F44" s="1"/>
      <c r="H44">
        <f t="shared" si="3"/>
        <v>1</v>
      </c>
      <c r="I44">
        <f t="shared" si="4"/>
        <v>0</v>
      </c>
      <c r="J44">
        <f>+SUM(H42:H44)</f>
        <v>3</v>
      </c>
      <c r="K44">
        <f>+_xlfn.SWITCH($J44,0, Tablas!B$6,1,Tablas!B$7,2,Tablas!B$8,3,Tablas!B$9,4,Tablas!B$10,5,Tablas!B$11,6,Tablas!B$12,7,Tablas!B$13,8,Tablas!B$14)</f>
        <v>6</v>
      </c>
      <c r="L44">
        <f>+_xlfn.SWITCH($J44,0, Tablas!C$6,1,Tablas!C$7,2,Tablas!C$8,3,Tablas!C$9,4,Tablas!C$10,5,Tablas!C$11,6,Tablas!C$12,7,Tablas!C$13,8,Tablas!C$14)</f>
        <v>0</v>
      </c>
      <c r="M44">
        <f>+_xlfn.SWITCH($J44,0, Tablas!D$6,1,Tablas!D$7,2,Tablas!D$8,3,Tablas!D$9,4,Tablas!D$10,5,Tablas!D$11,6,Tablas!D$12,7,Tablas!D$13,8,Tablas!D$14)</f>
        <v>1</v>
      </c>
      <c r="N44">
        <f>+_xlfn.SWITCH($J44,0, Tablas!E$6,1,Tablas!E$7,2,Tablas!E$8,3,Tablas!E$9,4,Tablas!E$10,5,Tablas!E$11,6,Tablas!E$12,7,Tablas!E$13,8,Tablas!E$14)</f>
        <v>2</v>
      </c>
      <c r="O44">
        <f>+_xlfn.SWITCH($J44,0, Tablas!F$6,1,Tablas!F$7,2,Tablas!F$8,3,Tablas!F$9,4,Tablas!F$10,5,Tablas!F$11,6,Tablas!F$12,7,Tablas!F$13,8,Tablas!F$14)</f>
        <v>4</v>
      </c>
      <c r="P44">
        <f>+_xlfn.SWITCH($J44,0, Tablas!G$6,1,Tablas!G$7,2,Tablas!G$8,3,Tablas!G$9,4,Tablas!G$10,5,Tablas!G$11,6,Tablas!G$12,7,Tablas!G$13,8,Tablas!G$14)</f>
        <v>5</v>
      </c>
      <c r="Q44">
        <f>+_xlfn.SWITCH($J44,0, Tablas!H$6,1,Tablas!H$7,2,Tablas!H$8,3,Tablas!H$9,4,Tablas!H$10,5,Tablas!H$11,6,Tablas!H$12,7,Tablas!H$13,8,Tablas!H$14)</f>
        <v>6</v>
      </c>
    </row>
    <row r="45" spans="1:17" x14ac:dyDescent="0.4">
      <c r="A45" s="1">
        <v>11</v>
      </c>
      <c r="B45" s="1">
        <v>1</v>
      </c>
      <c r="C45" s="1">
        <v>1</v>
      </c>
      <c r="D45" s="1">
        <v>2</v>
      </c>
      <c r="E45" s="1">
        <v>1</v>
      </c>
      <c r="F45" s="1">
        <v>0</v>
      </c>
      <c r="G45">
        <f>+IF(SUM(H45:H45)=0,0,1)</f>
        <v>1</v>
      </c>
      <c r="H45">
        <f t="shared" si="3"/>
        <v>1</v>
      </c>
      <c r="I45">
        <f t="shared" si="4"/>
        <v>0</v>
      </c>
      <c r="J45">
        <f>+H45</f>
        <v>1</v>
      </c>
      <c r="K45">
        <f>+_xlfn.SWITCH($J45,0, Tablas!B$6,1,Tablas!B$7,2,Tablas!B$8,3,Tablas!B$9,4,Tablas!B$10,5,Tablas!B$11,6,Tablas!B$12,7,Tablas!B$13,8,Tablas!B$14)</f>
        <v>2</v>
      </c>
      <c r="L45">
        <f>+_xlfn.SWITCH($J45,0, Tablas!C$6,1,Tablas!C$7,2,Tablas!C$8,3,Tablas!C$9,4,Tablas!C$10,5,Tablas!C$11,6,Tablas!C$12,7,Tablas!C$13,8,Tablas!C$14)</f>
        <v>0</v>
      </c>
      <c r="M45">
        <f>+_xlfn.SWITCH($J45,0, Tablas!D$6,1,Tablas!D$7,2,Tablas!D$8,3,Tablas!D$9,4,Tablas!D$10,5,Tablas!D$11,6,Tablas!D$12,7,Tablas!D$13,8,Tablas!D$14)</f>
        <v>0</v>
      </c>
      <c r="N45">
        <f>+_xlfn.SWITCH($J45,0, Tablas!E$6,1,Tablas!E$7,2,Tablas!E$8,3,Tablas!E$9,4,Tablas!E$10,5,Tablas!E$11,6,Tablas!E$12,7,Tablas!E$13,8,Tablas!E$14)</f>
        <v>1</v>
      </c>
      <c r="O45">
        <f>+_xlfn.SWITCH($J45,0, Tablas!F$6,1,Tablas!F$7,2,Tablas!F$8,3,Tablas!F$9,4,Tablas!F$10,5,Tablas!F$11,6,Tablas!F$12,7,Tablas!F$13,8,Tablas!F$14)</f>
        <v>1</v>
      </c>
      <c r="P45">
        <f>+_xlfn.SWITCH($J45,0, Tablas!G$6,1,Tablas!G$7,2,Tablas!G$8,3,Tablas!G$9,4,Tablas!G$10,5,Tablas!G$11,6,Tablas!G$12,7,Tablas!G$13,8,Tablas!G$14)</f>
        <v>2</v>
      </c>
      <c r="Q45">
        <f>+_xlfn.SWITCH($J45,0, Tablas!H$6,1,Tablas!H$7,2,Tablas!H$8,3,Tablas!H$9,4,Tablas!H$10,5,Tablas!H$11,6,Tablas!H$12,7,Tablas!H$13,8,Tablas!H$14)</f>
        <v>2</v>
      </c>
    </row>
  </sheetData>
  <mergeCells count="3">
    <mergeCell ref="L1:M1"/>
    <mergeCell ref="N1:O1"/>
    <mergeCell ref="P1:Q1"/>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A2BE-F636-44BF-A8C5-0ABA877155B2}">
  <sheetPr codeName="Hoja3"/>
  <dimension ref="A1:H29"/>
  <sheetViews>
    <sheetView workbookViewId="0">
      <selection activeCell="E25" sqref="E25"/>
    </sheetView>
  </sheetViews>
  <sheetFormatPr baseColWidth="10" defaultRowHeight="14.6" x14ac:dyDescent="0.4"/>
  <sheetData>
    <row r="1" spans="1:8" x14ac:dyDescent="0.4">
      <c r="A1" t="s">
        <v>11</v>
      </c>
      <c r="C1" t="s">
        <v>13</v>
      </c>
      <c r="D1" t="s">
        <v>14</v>
      </c>
      <c r="E1" t="s">
        <v>23</v>
      </c>
    </row>
    <row r="2" spans="1:8" x14ac:dyDescent="0.4">
      <c r="A2">
        <f>+COUNT(Data!A2:A70)</f>
        <v>11</v>
      </c>
      <c r="C2">
        <f>+A2-SUM(Data!F2:F56)</f>
        <v>7</v>
      </c>
      <c r="D2">
        <f>+A2-C2</f>
        <v>4</v>
      </c>
      <c r="E2" s="2">
        <f>+SUM(Data!G2:G60)-C2</f>
        <v>4</v>
      </c>
      <c r="F2" s="2"/>
    </row>
    <row r="5" spans="1:8" x14ac:dyDescent="0.4">
      <c r="A5" s="3" t="s">
        <v>47</v>
      </c>
      <c r="B5" s="3" t="s">
        <v>48</v>
      </c>
      <c r="C5" s="425" t="s">
        <v>49</v>
      </c>
      <c r="D5" s="425"/>
      <c r="E5" s="425" t="s">
        <v>50</v>
      </c>
      <c r="F5" s="425"/>
      <c r="G5" s="425" t="s">
        <v>51</v>
      </c>
      <c r="H5" s="425"/>
    </row>
    <row r="6" spans="1:8" x14ac:dyDescent="0.4">
      <c r="A6" s="3">
        <v>0</v>
      </c>
      <c r="B6" s="3">
        <v>0</v>
      </c>
      <c r="C6" s="3">
        <v>0</v>
      </c>
      <c r="D6" s="3">
        <v>0</v>
      </c>
      <c r="E6" s="3">
        <v>0</v>
      </c>
      <c r="F6" s="3">
        <v>0</v>
      </c>
      <c r="G6" s="3">
        <v>0</v>
      </c>
      <c r="H6" s="3">
        <v>0</v>
      </c>
    </row>
    <row r="7" spans="1:8" x14ac:dyDescent="0.4">
      <c r="A7" s="3">
        <v>1</v>
      </c>
      <c r="B7" s="4">
        <f>+A7*2</f>
        <v>2</v>
      </c>
      <c r="C7" s="3">
        <v>0</v>
      </c>
      <c r="D7" s="3">
        <v>0</v>
      </c>
      <c r="E7" s="4">
        <f>+D7+1</f>
        <v>1</v>
      </c>
      <c r="F7" s="4">
        <f>+G7-1</f>
        <v>1</v>
      </c>
      <c r="G7" s="4">
        <v>2</v>
      </c>
      <c r="H7" s="4">
        <f>+B7</f>
        <v>2</v>
      </c>
    </row>
    <row r="8" spans="1:8" x14ac:dyDescent="0.4">
      <c r="A8" s="3">
        <v>2</v>
      </c>
      <c r="B8" s="4">
        <f t="shared" ref="B8:B14" si="0">+A8*2</f>
        <v>4</v>
      </c>
      <c r="C8" s="3">
        <v>0</v>
      </c>
      <c r="D8" s="3">
        <v>1</v>
      </c>
      <c r="E8" s="4">
        <f t="shared" ref="E8:E14" si="1">+D8+1</f>
        <v>2</v>
      </c>
      <c r="F8" s="4">
        <f t="shared" ref="F8:F14" si="2">+G8-1</f>
        <v>2</v>
      </c>
      <c r="G8" s="3">
        <v>3</v>
      </c>
      <c r="H8" s="4">
        <f t="shared" ref="H8:H14" si="3">+B8</f>
        <v>4</v>
      </c>
    </row>
    <row r="9" spans="1:8" x14ac:dyDescent="0.4">
      <c r="A9" s="3">
        <v>3</v>
      </c>
      <c r="B9" s="4">
        <f t="shared" si="0"/>
        <v>6</v>
      </c>
      <c r="C9" s="3">
        <v>0</v>
      </c>
      <c r="D9" s="3">
        <v>1</v>
      </c>
      <c r="E9" s="4">
        <f t="shared" si="1"/>
        <v>2</v>
      </c>
      <c r="F9" s="4">
        <f t="shared" si="2"/>
        <v>4</v>
      </c>
      <c r="G9" s="3">
        <v>5</v>
      </c>
      <c r="H9" s="4">
        <f t="shared" si="3"/>
        <v>6</v>
      </c>
    </row>
    <row r="10" spans="1:8" x14ac:dyDescent="0.4">
      <c r="A10" s="3">
        <v>4</v>
      </c>
      <c r="B10" s="4">
        <f t="shared" si="0"/>
        <v>8</v>
      </c>
      <c r="C10" s="3">
        <v>0</v>
      </c>
      <c r="D10" s="3">
        <v>2</v>
      </c>
      <c r="E10" s="4">
        <f t="shared" si="1"/>
        <v>3</v>
      </c>
      <c r="F10" s="4">
        <f t="shared" si="2"/>
        <v>5</v>
      </c>
      <c r="G10" s="3">
        <v>6</v>
      </c>
      <c r="H10" s="4">
        <f t="shared" si="3"/>
        <v>8</v>
      </c>
    </row>
    <row r="11" spans="1:8" x14ac:dyDescent="0.4">
      <c r="A11" s="3">
        <v>5</v>
      </c>
      <c r="B11" s="4">
        <f t="shared" si="0"/>
        <v>10</v>
      </c>
      <c r="C11" s="3">
        <v>0</v>
      </c>
      <c r="D11" s="3">
        <v>3</v>
      </c>
      <c r="E11" s="4">
        <f t="shared" si="1"/>
        <v>4</v>
      </c>
      <c r="F11" s="4">
        <f t="shared" si="2"/>
        <v>6</v>
      </c>
      <c r="G11" s="3">
        <v>7</v>
      </c>
      <c r="H11" s="4">
        <f t="shared" si="3"/>
        <v>10</v>
      </c>
    </row>
    <row r="12" spans="1:8" x14ac:dyDescent="0.4">
      <c r="A12" s="3">
        <v>6</v>
      </c>
      <c r="B12" s="4">
        <f t="shared" si="0"/>
        <v>12</v>
      </c>
      <c r="C12" s="3">
        <v>0</v>
      </c>
      <c r="D12" s="3">
        <v>3</v>
      </c>
      <c r="E12" s="4">
        <f t="shared" si="1"/>
        <v>4</v>
      </c>
      <c r="F12" s="4">
        <f t="shared" si="2"/>
        <v>8</v>
      </c>
      <c r="G12" s="3">
        <v>9</v>
      </c>
      <c r="H12" s="4">
        <f t="shared" si="3"/>
        <v>12</v>
      </c>
    </row>
    <row r="13" spans="1:8" x14ac:dyDescent="0.4">
      <c r="A13" s="3">
        <v>7</v>
      </c>
      <c r="B13" s="4">
        <f t="shared" si="0"/>
        <v>14</v>
      </c>
      <c r="C13" s="3">
        <v>0</v>
      </c>
      <c r="D13" s="3">
        <v>4</v>
      </c>
      <c r="E13" s="4">
        <f t="shared" si="1"/>
        <v>5</v>
      </c>
      <c r="F13" s="4">
        <f t="shared" si="2"/>
        <v>9</v>
      </c>
      <c r="G13" s="3">
        <v>10</v>
      </c>
      <c r="H13" s="4">
        <f t="shared" si="3"/>
        <v>14</v>
      </c>
    </row>
    <row r="14" spans="1:8" x14ac:dyDescent="0.4">
      <c r="A14" s="3">
        <v>8</v>
      </c>
      <c r="B14" s="4">
        <f t="shared" si="0"/>
        <v>16</v>
      </c>
      <c r="C14" s="3">
        <v>0</v>
      </c>
      <c r="D14" s="3">
        <v>5</v>
      </c>
      <c r="E14" s="4">
        <f t="shared" si="1"/>
        <v>6</v>
      </c>
      <c r="F14" s="4">
        <f t="shared" si="2"/>
        <v>10</v>
      </c>
      <c r="G14" s="3">
        <v>11</v>
      </c>
      <c r="H14" s="4">
        <f t="shared" si="3"/>
        <v>16</v>
      </c>
    </row>
    <row r="17" spans="1:6" x14ac:dyDescent="0.4">
      <c r="A17" t="s">
        <v>75</v>
      </c>
      <c r="B17" t="s">
        <v>80</v>
      </c>
      <c r="C17" t="s">
        <v>76</v>
      </c>
      <c r="D17" t="s">
        <v>77</v>
      </c>
      <c r="E17" t="s">
        <v>78</v>
      </c>
      <c r="F17" t="s">
        <v>79</v>
      </c>
    </row>
    <row r="18" spans="1:6" x14ac:dyDescent="0.4">
      <c r="A18">
        <v>1</v>
      </c>
      <c r="B18">
        <f>+Data!G2</f>
        <v>1</v>
      </c>
      <c r="C18">
        <f>+IF(AND($B18=1,Form!$Q102&lt;&gt;""),1,0)</f>
        <v>1</v>
      </c>
      <c r="D18">
        <f>+IF(AND($B18=1,Form!$Q103&lt;&gt;""),1,0)</f>
        <v>0</v>
      </c>
      <c r="E18">
        <f>+IF(AND($B18=1,Form!$Q104&lt;&gt;""),1,0)</f>
        <v>0</v>
      </c>
      <c r="F18">
        <f>IF(C18=1,1,IF(D18=1,2,IF(E18=1,3,0)))</f>
        <v>1</v>
      </c>
    </row>
    <row r="19" spans="1:6" x14ac:dyDescent="0.4">
      <c r="A19">
        <v>2</v>
      </c>
      <c r="B19">
        <f>+Data!G5</f>
        <v>1</v>
      </c>
      <c r="C19">
        <f>+IF(AND($B19=1,Form!$Q137&lt;&gt;""),1,0)</f>
        <v>1</v>
      </c>
      <c r="D19">
        <f>+IF(AND($B19=1,Form!$Q138&lt;&gt;""),1,0)</f>
        <v>0</v>
      </c>
      <c r="E19">
        <f>+IF(AND($B19=1,Form!$Q139&lt;&gt;""),1,0)</f>
        <v>0</v>
      </c>
      <c r="F19">
        <f t="shared" ref="F19:F28" si="4">IF(C19=1,1,IF(D19=1,2,IF(E19=1,3,0)))</f>
        <v>1</v>
      </c>
    </row>
    <row r="20" spans="1:6" x14ac:dyDescent="0.4">
      <c r="A20">
        <v>3</v>
      </c>
      <c r="B20">
        <f>+Data!G8</f>
        <v>1</v>
      </c>
      <c r="C20">
        <f>+IF(AND($B20=1,Form!$Q178&lt;&gt;""),1,0)</f>
        <v>1</v>
      </c>
      <c r="D20">
        <f>+IF(AND($B20=1,Form!$Q179&lt;&gt;""),1,0)</f>
        <v>0</v>
      </c>
      <c r="E20">
        <f>+IF(AND($B20=1,Form!$Q180&lt;&gt;""),1,0)</f>
        <v>0</v>
      </c>
      <c r="F20">
        <f t="shared" si="4"/>
        <v>1</v>
      </c>
    </row>
    <row r="21" spans="1:6" x14ac:dyDescent="0.4">
      <c r="A21">
        <v>4</v>
      </c>
      <c r="B21">
        <f>+Data!G15</f>
        <v>1</v>
      </c>
      <c r="C21">
        <f>+IF(AND($B21=1,Form!$Q233&lt;&gt;""),1,0)</f>
        <v>1</v>
      </c>
      <c r="D21">
        <f>+IF(AND($B21=1,Form!$Q234&lt;&gt;""),1,0)</f>
        <v>0</v>
      </c>
      <c r="E21">
        <f>+IF(AND($B21=1,Form!$Q235&lt;&gt;""),1,0)</f>
        <v>0</v>
      </c>
      <c r="F21">
        <f t="shared" si="4"/>
        <v>1</v>
      </c>
    </row>
    <row r="22" spans="1:6" x14ac:dyDescent="0.4">
      <c r="A22">
        <v>5</v>
      </c>
      <c r="B22">
        <f>+Data!G19</f>
        <v>1</v>
      </c>
      <c r="C22">
        <f>+IF(AND($B22=1,Form!$Q277&lt;&gt;""),1,0)</f>
        <v>1</v>
      </c>
      <c r="D22">
        <f>+IF(AND($B22=1,Form!$Q278&lt;&gt;""),1,0)</f>
        <v>0</v>
      </c>
      <c r="E22">
        <f>+IF(AND($B22=1,Form!$Q279&lt;&gt;""),1,0)</f>
        <v>0</v>
      </c>
      <c r="F22">
        <f t="shared" si="4"/>
        <v>1</v>
      </c>
    </row>
    <row r="23" spans="1:6" x14ac:dyDescent="0.4">
      <c r="A23">
        <v>6</v>
      </c>
      <c r="B23">
        <f>+Data!G23</f>
        <v>1</v>
      </c>
      <c r="C23">
        <f>+IF(AND($B23=1,Form!$Q324&lt;&gt;""),1,0)</f>
        <v>1</v>
      </c>
      <c r="D23">
        <f>+IF(AND($B23=1,Form!$Q325&lt;&gt;""),1,0)</f>
        <v>0</v>
      </c>
      <c r="E23">
        <f>+IF(AND($B23=1,Form!$Q326&lt;&gt;""),1,0)</f>
        <v>0</v>
      </c>
      <c r="F23">
        <f t="shared" si="4"/>
        <v>1</v>
      </c>
    </row>
    <row r="24" spans="1:6" x14ac:dyDescent="0.4">
      <c r="A24">
        <v>7</v>
      </c>
      <c r="B24">
        <f>+Data!G29</f>
        <v>1</v>
      </c>
      <c r="C24">
        <f>+IF(AND($B24=1,Form!$Q380&lt;&gt;""),1,0)</f>
        <v>1</v>
      </c>
      <c r="D24">
        <f>+IF(AND($B24=1,Form!$Q381&lt;&gt;""),1,0)</f>
        <v>0</v>
      </c>
      <c r="E24">
        <f>+IF(AND($B24=1,Form!$Q382&lt;&gt;""),1,0)</f>
        <v>0</v>
      </c>
      <c r="F24">
        <f t="shared" si="4"/>
        <v>1</v>
      </c>
    </row>
    <row r="25" spans="1:6" x14ac:dyDescent="0.4">
      <c r="A25">
        <v>8</v>
      </c>
      <c r="B25">
        <f>+Data!G37</f>
        <v>1</v>
      </c>
      <c r="C25">
        <f>+IF(AND($B25=1,Form!$Q444&lt;&gt;""),1,0)</f>
        <v>1</v>
      </c>
      <c r="D25">
        <f>+IF(AND($B25=1,Form!$Q445&lt;&gt;""),1,0)</f>
        <v>0</v>
      </c>
      <c r="E25">
        <f>+IF(AND($B25=1,Form!$Q446&lt;&gt;""),1,0)</f>
        <v>0</v>
      </c>
      <c r="F25">
        <f t="shared" ref="F25" si="5">IF(C25=1,1,IF(D25=1,2,IF(E25=1,3,0)))</f>
        <v>1</v>
      </c>
    </row>
    <row r="26" spans="1:6" x14ac:dyDescent="0.4">
      <c r="A26">
        <v>9</v>
      </c>
      <c r="B26">
        <f>+Data!G40</f>
        <v>1</v>
      </c>
      <c r="C26">
        <f>+IF(AND($B26=1,Form!$Q481&lt;&gt;""),1,0)</f>
        <v>1</v>
      </c>
      <c r="D26">
        <f>+IF(AND($B26=1,Form!$Q482&lt;&gt;""),1,0)</f>
        <v>0</v>
      </c>
      <c r="E26">
        <f>+IF(AND($B26=1,Form!$Q483&lt;&gt;""),1,0)</f>
        <v>0</v>
      </c>
      <c r="F26">
        <f t="shared" si="4"/>
        <v>1</v>
      </c>
    </row>
    <row r="27" spans="1:6" x14ac:dyDescent="0.4">
      <c r="A27">
        <v>10</v>
      </c>
      <c r="B27">
        <f>+Data!G42</f>
        <v>1</v>
      </c>
      <c r="C27">
        <f>+IF(AND($B27=1,Form!$Q515&lt;&gt;""),1,0)</f>
        <v>1</v>
      </c>
      <c r="D27">
        <f>+IF(AND($B27=1,Form!$Q516&lt;&gt;""),1,0)</f>
        <v>0</v>
      </c>
      <c r="E27">
        <f>+IF(AND($B27=1,Form!$Q517&lt;&gt;""),1,0)</f>
        <v>0</v>
      </c>
      <c r="F27">
        <f t="shared" si="4"/>
        <v>1</v>
      </c>
    </row>
    <row r="28" spans="1:6" x14ac:dyDescent="0.4">
      <c r="A28">
        <v>11</v>
      </c>
      <c r="B28">
        <f>+Data!G45</f>
        <v>1</v>
      </c>
      <c r="C28">
        <f>+IF(AND($B28=1,Form!$Q550&lt;&gt;""),1,0)</f>
        <v>1</v>
      </c>
      <c r="D28">
        <f>+IF(AND($B28=1,Form!$Q551&lt;&gt;""),1,0)</f>
        <v>0</v>
      </c>
      <c r="E28">
        <f>+IF(AND($B28=1,Form!$Q552&lt;&gt;""),1,0)</f>
        <v>0</v>
      </c>
      <c r="F28">
        <f t="shared" si="4"/>
        <v>1</v>
      </c>
    </row>
    <row r="29" spans="1:6" x14ac:dyDescent="0.4">
      <c r="A29" t="s">
        <v>12</v>
      </c>
      <c r="B29">
        <f>+SUM(B18:B28)</f>
        <v>11</v>
      </c>
      <c r="C29">
        <f t="shared" ref="C29:E29" si="6">+SUM(C18:C28)</f>
        <v>11</v>
      </c>
      <c r="D29">
        <f t="shared" si="6"/>
        <v>0</v>
      </c>
      <c r="E29">
        <f t="shared" si="6"/>
        <v>0</v>
      </c>
    </row>
  </sheetData>
  <mergeCells count="3">
    <mergeCell ref="C5:D5"/>
    <mergeCell ref="E5:F5"/>
    <mergeCell ref="G5: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vt:lpstr>
      <vt:lpstr>Data</vt:lpstr>
      <vt:lpstr>Tablas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Barba</dc:creator>
  <cp:lastModifiedBy>Dr. Fernando Pliego Carrasco</cp:lastModifiedBy>
  <cp:lastPrinted>2019-12-20T20:59:53Z</cp:lastPrinted>
  <dcterms:created xsi:type="dcterms:W3CDTF">2019-03-21T18:52:18Z</dcterms:created>
  <dcterms:modified xsi:type="dcterms:W3CDTF">2020-01-22T22:16:35Z</dcterms:modified>
</cp:coreProperties>
</file>